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320" windowHeight="14625"/>
  </bookViews>
  <sheets>
    <sheet name="Приложение №5" sheetId="2" r:id="rId1"/>
  </sheets>
  <definedNames>
    <definedName name="_xlnm._FilterDatabase" localSheetId="0" hidden="1">'Приложение №5'!$A$10:$P$10</definedName>
    <definedName name="_xlnm.Print_Titles" localSheetId="0">'Приложение №5'!$10:$10</definedName>
  </definedNames>
  <calcPr calcId="145621"/>
</workbook>
</file>

<file path=xl/calcChain.xml><?xml version="1.0" encoding="utf-8"?>
<calcChain xmlns="http://schemas.openxmlformats.org/spreadsheetml/2006/main">
  <c r="R61" i="2" l="1"/>
  <c r="R60" i="2"/>
  <c r="R59" i="2"/>
  <c r="R50" i="2"/>
  <c r="R51" i="2"/>
  <c r="R54" i="2"/>
  <c r="R56" i="2"/>
  <c r="R58" i="2"/>
  <c r="R49" i="2"/>
  <c r="R43" i="2"/>
  <c r="R44" i="2"/>
  <c r="R45" i="2"/>
  <c r="R47" i="2"/>
  <c r="R42" i="2"/>
  <c r="R40" i="2"/>
  <c r="R39" i="2"/>
  <c r="R38" i="2"/>
  <c r="R36" i="2"/>
  <c r="R37" i="2"/>
  <c r="R35" i="2"/>
  <c r="R34" i="2"/>
  <c r="R13" i="2"/>
  <c r="R14" i="2"/>
  <c r="R17" i="2"/>
  <c r="R19" i="2"/>
  <c r="R20" i="2"/>
  <c r="R21" i="2"/>
  <c r="R22" i="2"/>
  <c r="R23" i="2"/>
  <c r="R26" i="2"/>
  <c r="R28" i="2"/>
  <c r="R30" i="2"/>
  <c r="R31" i="2"/>
  <c r="R32" i="2"/>
  <c r="R33" i="2"/>
  <c r="R12" i="2"/>
  <c r="O12" i="2" l="1"/>
  <c r="Q12" i="2"/>
  <c r="O13" i="2"/>
  <c r="P13" i="2"/>
  <c r="P12" i="2" s="1"/>
  <c r="Q13" i="2"/>
  <c r="O16" i="2"/>
  <c r="P16" i="2"/>
  <c r="Q16" i="2"/>
  <c r="R16" i="2" s="1"/>
  <c r="O18" i="2"/>
  <c r="P18" i="2"/>
  <c r="Q18" i="2"/>
  <c r="R18" i="2" s="1"/>
  <c r="O22" i="2"/>
  <c r="O21" i="2" s="1"/>
  <c r="P22" i="2"/>
  <c r="P21" i="2" s="1"/>
  <c r="Q22" i="2"/>
  <c r="Q21" i="2" s="1"/>
  <c r="O25" i="2"/>
  <c r="P25" i="2"/>
  <c r="Q25" i="2"/>
  <c r="R25" i="2" s="1"/>
  <c r="O27" i="2"/>
  <c r="P27" i="2"/>
  <c r="Q27" i="2"/>
  <c r="R27" i="2" s="1"/>
  <c r="O29" i="2"/>
  <c r="P29" i="2"/>
  <c r="Q29" i="2"/>
  <c r="R29" i="2" s="1"/>
  <c r="O36" i="2"/>
  <c r="P36" i="2"/>
  <c r="Q36" i="2"/>
  <c r="Q38" i="2"/>
  <c r="O39" i="2"/>
  <c r="O38" i="2" s="1"/>
  <c r="P39" i="2"/>
  <c r="P38" i="2" s="1"/>
  <c r="Q39" i="2"/>
  <c r="O42" i="2"/>
  <c r="O41" i="2" s="1"/>
  <c r="P42" i="2"/>
  <c r="P41" i="2" s="1"/>
  <c r="Q42" i="2"/>
  <c r="O46" i="2"/>
  <c r="P46" i="2"/>
  <c r="Q46" i="2"/>
  <c r="R46" i="2" s="1"/>
  <c r="O49" i="2"/>
  <c r="P49" i="2"/>
  <c r="Q49" i="2"/>
  <c r="O53" i="2"/>
  <c r="P53" i="2"/>
  <c r="Q53" i="2"/>
  <c r="R53" i="2" s="1"/>
  <c r="O55" i="2"/>
  <c r="P55" i="2"/>
  <c r="Q55" i="2"/>
  <c r="R55" i="2" s="1"/>
  <c r="O57" i="2"/>
  <c r="P57" i="2"/>
  <c r="Q57" i="2"/>
  <c r="R57" i="2" s="1"/>
  <c r="Q59" i="2"/>
  <c r="O60" i="2"/>
  <c r="O59" i="2" s="1"/>
  <c r="P60" i="2"/>
  <c r="P59" i="2" s="1"/>
  <c r="Q60" i="2"/>
  <c r="O34" i="2"/>
  <c r="P34" i="2"/>
  <c r="Q34" i="2"/>
  <c r="Q24" i="2" l="1"/>
  <c r="O52" i="2"/>
  <c r="O48" i="2" s="1"/>
  <c r="P24" i="2"/>
  <c r="O24" i="2"/>
  <c r="Q52" i="2"/>
  <c r="P52" i="2"/>
  <c r="P48" i="2" s="1"/>
  <c r="P62" i="2" s="1"/>
  <c r="Q15" i="2"/>
  <c r="R15" i="2" s="1"/>
  <c r="P15" i="2"/>
  <c r="O15" i="2"/>
  <c r="O11" i="2" s="1"/>
  <c r="O62" i="2" s="1"/>
  <c r="P11" i="2"/>
  <c r="Q41" i="2"/>
  <c r="R41" i="2" s="1"/>
  <c r="Q48" i="2" l="1"/>
  <c r="R48" i="2" s="1"/>
  <c r="R52" i="2"/>
  <c r="Q11" i="2"/>
  <c r="R11" i="2" s="1"/>
  <c r="R24" i="2"/>
  <c r="N18" i="2"/>
  <c r="N16" i="2"/>
  <c r="N25" i="2"/>
  <c r="N27" i="2"/>
  <c r="N13" i="2"/>
  <c r="N12" i="2" s="1"/>
  <c r="N22" i="2"/>
  <c r="N21" i="2" s="1"/>
  <c r="N29" i="2"/>
  <c r="N36" i="2"/>
  <c r="N35" i="2" s="1"/>
  <c r="N34" i="2" s="1"/>
  <c r="N39" i="2"/>
  <c r="N38" i="2" s="1"/>
  <c r="N42" i="2"/>
  <c r="N46" i="2"/>
  <c r="N49" i="2"/>
  <c r="N53" i="2"/>
  <c r="N55" i="2"/>
  <c r="N57" i="2"/>
  <c r="N60" i="2"/>
  <c r="N59" i="2" s="1"/>
  <c r="Q62" i="2" l="1"/>
  <c r="R62" i="2" s="1"/>
  <c r="N15" i="2"/>
  <c r="N52" i="2"/>
  <c r="N48" i="2" s="1"/>
  <c r="N41" i="2"/>
  <c r="N24" i="2"/>
  <c r="N11" i="2" s="1"/>
  <c r="N62" i="2" l="1"/>
</calcChain>
</file>

<file path=xl/sharedStrings.xml><?xml version="1.0" encoding="utf-8"?>
<sst xmlns="http://schemas.openxmlformats.org/spreadsheetml/2006/main" count="311" uniqueCount="150">
  <si>
    <t>Иные выплаты персоналу казенных учреждений, за исключением фонда оплаты труда</t>
  </si>
  <si>
    <t>Фонд оплаты труда казенных учреждений и  взносы по обязательному социальному страхованию</t>
  </si>
  <si>
    <t>6.1.1</t>
  </si>
  <si>
    <t>6.1</t>
  </si>
  <si>
    <t>0942173</t>
  </si>
  <si>
    <t>0935436</t>
  </si>
  <si>
    <t>5.2.3.1</t>
  </si>
  <si>
    <t>5.2.3</t>
  </si>
  <si>
    <t>5.2.2.1</t>
  </si>
  <si>
    <t>5.2.2</t>
  </si>
  <si>
    <t>0820272</t>
  </si>
  <si>
    <t>5.2.1.1</t>
  </si>
  <si>
    <t>5.2.1</t>
  </si>
  <si>
    <t>5.2</t>
  </si>
  <si>
    <t>5.1.1</t>
  </si>
  <si>
    <t>Жилищное хозяйство</t>
  </si>
  <si>
    <t>5.1</t>
  </si>
  <si>
    <t>Жилищно-коммунальное хозяйство</t>
  </si>
  <si>
    <t>0005</t>
  </si>
  <si>
    <t>0402128</t>
  </si>
  <si>
    <t>Связь и информатика</t>
  </si>
  <si>
    <t>1505419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</si>
  <si>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округа-Югры на 2014-2020 годы"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</si>
  <si>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сельского поселения Сентябрьский на 2015 год</t>
  </si>
  <si>
    <t>01</t>
  </si>
  <si>
    <t>02</t>
  </si>
  <si>
    <t>04</t>
  </si>
  <si>
    <t>244</t>
  </si>
  <si>
    <t>Прочие выплаты населению</t>
  </si>
  <si>
    <t>5030920</t>
  </si>
  <si>
    <t>Прочие выплаты персоналу, за исключением фонда оплаты труда</t>
  </si>
  <si>
    <t>5030925</t>
  </si>
  <si>
    <t>122</t>
  </si>
  <si>
    <t>Обеспечение деятельности подведомственных учреждений</t>
  </si>
  <si>
    <t>5030939</t>
  </si>
  <si>
    <t>121</t>
  </si>
  <si>
    <t>111</t>
  </si>
  <si>
    <t>03</t>
  </si>
  <si>
    <t>Осуществление первичного воинского учета на территориях, где отсутствуют военные комиссариаты (ФБ)</t>
  </si>
  <si>
    <t>09</t>
  </si>
  <si>
    <t>5030309</t>
  </si>
  <si>
    <t>Организация модернизации транспортной системы района, путем строительства и повышения технического уровня автомобильных дорог, обеспечение проезда к важнейщим транспортным узлам, железнодорожным станциям и другим объектам транспортной инфраструктуры в рамках муниципальной программы "Развитие транспртной системы Нефтеюганского района на 2014-2020 годы"</t>
  </si>
  <si>
    <t>5030409</t>
  </si>
  <si>
    <t>Ремонт и содержание дорог</t>
  </si>
  <si>
    <t>5030330</t>
  </si>
  <si>
    <t>05</t>
  </si>
  <si>
    <t>Благоустройство</t>
  </si>
  <si>
    <t>5030035</t>
  </si>
  <si>
    <t>Уличное освещение</t>
  </si>
  <si>
    <t>5030610</t>
  </si>
  <si>
    <t>Благоустройство озеленение</t>
  </si>
  <si>
    <t>5030630</t>
  </si>
  <si>
    <t>Благоустройство прочее</t>
  </si>
  <si>
    <t>5030650</t>
  </si>
  <si>
    <t>0014</t>
  </si>
  <si>
    <t>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</si>
  <si>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</si>
  <si>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5030521</t>
  </si>
  <si>
    <t>540</t>
  </si>
  <si>
    <t>1502006</t>
  </si>
  <si>
    <t>Дорожное хозяйство(дорожные фонды)</t>
  </si>
  <si>
    <t>4.2.1</t>
  </si>
  <si>
    <t>4.2</t>
  </si>
  <si>
    <t>4.1.3</t>
  </si>
  <si>
    <t>4.1.2</t>
  </si>
  <si>
    <t>4.1.1</t>
  </si>
  <si>
    <t>4.1</t>
  </si>
  <si>
    <t>Национальная экономика</t>
  </si>
  <si>
    <t>0004</t>
  </si>
  <si>
    <t>1102123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</si>
  <si>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</si>
  <si>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Субвенции</t>
  </si>
  <si>
    <t>3.1.1</t>
  </si>
  <si>
    <t>3.1</t>
  </si>
  <si>
    <t>Национальная безопасность и правоохранительная деятельность</t>
  </si>
  <si>
    <t>0003</t>
  </si>
  <si>
    <t>5005118</t>
  </si>
  <si>
    <t>2.1.1.1</t>
  </si>
  <si>
    <t>2.1.1</t>
  </si>
  <si>
    <t>Мобилизационная и вневойсковая подготовка</t>
  </si>
  <si>
    <t>2.1</t>
  </si>
  <si>
    <t>Национальная оборона</t>
  </si>
  <si>
    <t>0002</t>
  </si>
  <si>
    <t>2030059</t>
  </si>
  <si>
    <t>0702118</t>
  </si>
  <si>
    <t>0130250</t>
  </si>
  <si>
    <t>Другие общегосударственные вопросы</t>
  </si>
  <si>
    <t>Резервные средства</t>
  </si>
  <si>
    <t>5000704</t>
  </si>
  <si>
    <t>Резервный фонд</t>
  </si>
  <si>
    <t>Резервные фонды</t>
  </si>
  <si>
    <t>1.4.2.1</t>
  </si>
  <si>
    <t>1.4.2</t>
  </si>
  <si>
    <t>1.4.1.1</t>
  </si>
  <si>
    <t>1.4.1</t>
  </si>
  <si>
    <t>1.4</t>
  </si>
  <si>
    <t>2010240</t>
  </si>
  <si>
    <t>0810204</t>
  </si>
  <si>
    <t>1.3.1.1</t>
  </si>
  <si>
    <t>1.3.1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</si>
  <si>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</si>
  <si>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1.3</t>
  </si>
  <si>
    <t>5010240</t>
  </si>
  <si>
    <t>1.2.2.1</t>
  </si>
  <si>
    <t>1.2.1.1</t>
  </si>
  <si>
    <t>1.2.1</t>
  </si>
  <si>
    <t>1.2</t>
  </si>
  <si>
    <t>5010203</t>
  </si>
  <si>
    <t>1.1.1.1</t>
  </si>
  <si>
    <t>Глава муниципального самоуправления</t>
  </si>
  <si>
    <t>1.1.1</t>
  </si>
  <si>
    <t>Функционирование высшего должностного лица субъекта Российской Федерации и муниципального образования</t>
  </si>
  <si>
    <t>1.1</t>
  </si>
  <si>
    <t>Общегосударственные вопросы</t>
  </si>
  <si>
    <t>0001</t>
  </si>
  <si>
    <t>Всего</t>
  </si>
  <si>
    <t>СУММА</t>
  </si>
  <si>
    <t>поселений</t>
  </si>
  <si>
    <t>Рз Пр</t>
  </si>
  <si>
    <t>Рз(код)</t>
  </si>
  <si>
    <t>Вид расхода</t>
  </si>
  <si>
    <t>Целевая статья раздела</t>
  </si>
  <si>
    <t>Пз</t>
  </si>
  <si>
    <t>Рз</t>
  </si>
  <si>
    <t>Наименование</t>
  </si>
  <si>
    <t>№ п/п</t>
  </si>
  <si>
    <t/>
  </si>
  <si>
    <t>Прочие межбюджетные трансферты бюджетам субъектов Российской Федерации и муниципальных образований общего характера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</si>
  <si>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</si>
  <si>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</si>
  <si>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</si>
  <si>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</si>
  <si>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 муниципальных) органов и взносы по обязательному социальному страхованию</t>
  </si>
  <si>
    <t>852</t>
  </si>
  <si>
    <t>5.1.2</t>
  </si>
  <si>
    <t>1.4.3</t>
  </si>
  <si>
    <t>1.4.3.1</t>
  </si>
  <si>
    <t>1.4.3.2</t>
  </si>
  <si>
    <t>1.4.3.3</t>
  </si>
  <si>
    <t>1.4.3.4</t>
  </si>
  <si>
    <t>ВСЕГО по муниципальному образованию сельское поселение Сентябрьский</t>
  </si>
  <si>
    <t>Расходы на оплату труда работников органов местного самоуправления (местное самоуправление)</t>
  </si>
  <si>
    <t>Расходы на обеспечение функций органов местного самоуправления (местное самоуправление)</t>
  </si>
  <si>
    <t>1.2.2</t>
  </si>
  <si>
    <t>1.2.2.2</t>
  </si>
  <si>
    <t>Отклонения</t>
  </si>
  <si>
    <t>к решению Совета депутатов</t>
  </si>
  <si>
    <t>сельског опоселения Сентябрьский</t>
  </si>
  <si>
    <t>Приложение 2</t>
  </si>
  <si>
    <t>от 05.02.2015  №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</si>
</sst>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;[Red]\-#,##0.00000"/>
    <numFmt numFmtId="165" formatCode="#,##0.00000"/>
    <numFmt numFmtId="166" formatCode="#,##0.0;[Red]\-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Font="1"/>
    <xf numFmtId="0" fontId="2" fillId="0" borderId="0" xfId="1" applyFont="1"/>
    <xf numFmtId="0" fontId="1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1" fillId="0" borderId="0" xfId="1" applyFont="1" applyProtection="1">
      <protection hidden="1"/>
    </xf>
    <xf numFmtId="0" fontId="2" fillId="0" borderId="2" xfId="1" applyFont="1" applyFill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>
      <alignment horizontal="center"/>
    </xf>
    <xf numFmtId="49" fontId="4" fillId="0" borderId="5" xfId="1" applyNumberFormat="1" applyFont="1" applyFill="1" applyBorder="1" applyAlignment="1" applyProtection="1">
      <alignment horizontal="center" wrapText="1"/>
      <protection hidden="1"/>
    </xf>
    <xf numFmtId="49" fontId="4" fillId="0" borderId="4" xfId="1" applyNumberFormat="1" applyFont="1" applyFill="1" applyBorder="1" applyAlignment="1" applyProtection="1">
      <alignment horizontal="center" wrapText="1"/>
      <protection hidden="1"/>
    </xf>
    <xf numFmtId="49" fontId="4" fillId="0" borderId="5" xfId="1" applyNumberFormat="1" applyFont="1" applyFill="1" applyBorder="1" applyAlignment="1" applyProtection="1">
      <alignment horizontal="left" wrapText="1"/>
      <protection hidden="1"/>
    </xf>
    <xf numFmtId="4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3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2" xfId="1" applyNumberFormat="1" applyFont="1" applyFill="1" applyBorder="1" applyAlignment="1" applyProtection="1">
      <alignment horizontal="center" wrapText="1"/>
      <protection hidden="1"/>
    </xf>
    <xf numFmtId="49" fontId="5" fillId="0" borderId="5" xfId="1" applyNumberFormat="1" applyFont="1" applyFill="1" applyBorder="1" applyAlignment="1" applyProtection="1">
      <alignment horizontal="center" wrapText="1"/>
      <protection hidden="1"/>
    </xf>
    <xf numFmtId="49" fontId="5" fillId="0" borderId="5" xfId="1" applyNumberFormat="1" applyFont="1" applyFill="1" applyBorder="1" applyAlignment="1" applyProtection="1">
      <alignment horizontal="left" wrapText="1"/>
      <protection hidden="1"/>
    </xf>
    <xf numFmtId="4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2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5" xfId="1" applyNumberFormat="1" applyFont="1" applyFill="1" applyBorder="1" applyAlignment="1" applyProtection="1">
      <alignment horizontal="center" wrapText="1"/>
      <protection hidden="1"/>
    </xf>
    <xf numFmtId="49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1" applyNumberFormat="1" applyFont="1" applyFill="1" applyBorder="1" applyAlignment="1" applyProtection="1">
      <alignment horizontal="center" wrapText="1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4" fontId="2" fillId="0" borderId="2" xfId="1" applyNumberFormat="1" applyFont="1" applyFill="1" applyBorder="1" applyAlignment="1" applyProtection="1">
      <alignment horizontal="center" wrapText="1"/>
      <protection hidden="1"/>
    </xf>
    <xf numFmtId="49" fontId="2" fillId="0" borderId="2" xfId="1" applyNumberFormat="1" applyFont="1" applyFill="1" applyBorder="1" applyAlignment="1" applyProtection="1">
      <alignment horizontal="center" wrapText="1"/>
      <protection hidden="1"/>
    </xf>
    <xf numFmtId="49" fontId="2" fillId="0" borderId="2" xfId="1" applyNumberFormat="1" applyFont="1" applyFill="1" applyBorder="1" applyAlignment="1" applyProtection="1">
      <alignment wrapText="1"/>
      <protection hidden="1"/>
    </xf>
    <xf numFmtId="49" fontId="2" fillId="0" borderId="2" xfId="1" applyNumberFormat="1" applyFont="1" applyFill="1" applyBorder="1" applyAlignment="1" applyProtection="1">
      <alignment horizontal="left" wrapText="1"/>
      <protection hidden="1"/>
    </xf>
    <xf numFmtId="49" fontId="2" fillId="0" borderId="7" xfId="1" applyNumberFormat="1" applyFont="1" applyFill="1" applyBorder="1" applyAlignment="1" applyProtection="1">
      <alignment horizontal="center" wrapText="1"/>
      <protection hidden="1"/>
    </xf>
    <xf numFmtId="166" fontId="2" fillId="0" borderId="2" xfId="1" applyNumberFormat="1" applyFont="1" applyFill="1" applyBorder="1" applyAlignment="1" applyProtection="1">
      <alignment horizontal="center" wrapText="1"/>
      <protection hidden="1"/>
    </xf>
    <xf numFmtId="164" fontId="2" fillId="0" borderId="0" xfId="1" applyNumberFormat="1" applyFont="1" applyFill="1" applyAlignment="1" applyProtection="1">
      <alignment horizontal="center" wrapText="1"/>
      <protection hidden="1"/>
    </xf>
    <xf numFmtId="165" fontId="2" fillId="0" borderId="2" xfId="1" applyNumberFormat="1" applyFont="1" applyBorder="1" applyAlignment="1">
      <alignment horizontal="center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left" wrapText="1"/>
      <protection hidden="1"/>
    </xf>
    <xf numFmtId="49" fontId="5" fillId="0" borderId="4" xfId="1" applyNumberFormat="1" applyFont="1" applyFill="1" applyBorder="1" applyAlignment="1" applyProtection="1">
      <alignment horizontal="center" wrapText="1"/>
      <protection hidden="1"/>
    </xf>
    <xf numFmtId="165" fontId="2" fillId="0" borderId="2" xfId="1" applyNumberFormat="1" applyFont="1" applyFill="1" applyBorder="1" applyAlignment="1" applyProtection="1">
      <alignment horizontal="center" wrapText="1"/>
      <protection hidden="1"/>
    </xf>
    <xf numFmtId="49" fontId="2" fillId="0" borderId="7" xfId="1" applyNumberFormat="1" applyFont="1" applyFill="1" applyBorder="1" applyAlignment="1" applyProtection="1">
      <alignment wrapText="1"/>
      <protection hidden="1"/>
    </xf>
    <xf numFmtId="49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7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center" wrapText="1"/>
      <protection hidden="1"/>
    </xf>
    <xf numFmtId="49" fontId="2" fillId="0" borderId="4" xfId="1" applyNumberFormat="1" applyFont="1" applyFill="1" applyBorder="1" applyAlignment="1" applyProtection="1">
      <alignment wrapText="1"/>
      <protection hidden="1"/>
    </xf>
    <xf numFmtId="49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center" wrapText="1"/>
      <protection hidden="1"/>
    </xf>
    <xf numFmtId="165" fontId="2" fillId="0" borderId="4" xfId="1" applyNumberFormat="1" applyFont="1" applyFill="1" applyBorder="1" applyAlignment="1" applyProtection="1">
      <alignment horizontal="center" wrapText="1"/>
      <protection hidden="1"/>
    </xf>
    <xf numFmtId="164" fontId="2" fillId="0" borderId="4" xfId="1" applyNumberFormat="1" applyFont="1" applyFill="1" applyBorder="1" applyAlignment="1" applyProtection="1">
      <alignment horizontal="center" wrapText="1"/>
      <protection hidden="1"/>
    </xf>
    <xf numFmtId="164" fontId="5" fillId="0" borderId="0" xfId="1" applyNumberFormat="1" applyFont="1" applyFill="1" applyAlignment="1" applyProtection="1">
      <alignment horizontal="center" wrapText="1"/>
      <protection hidden="1"/>
    </xf>
    <xf numFmtId="165" fontId="5" fillId="0" borderId="2" xfId="1" applyNumberFormat="1" applyFont="1" applyBorder="1" applyAlignment="1">
      <alignment horizontal="center"/>
    </xf>
    <xf numFmtId="49" fontId="4" fillId="0" borderId="2" xfId="1" applyNumberFormat="1" applyFont="1" applyFill="1" applyBorder="1" applyAlignment="1" applyProtection="1">
      <alignment horizontal="center" wrapText="1"/>
      <protection hidden="1"/>
    </xf>
    <xf numFmtId="49" fontId="4" fillId="0" borderId="2" xfId="1" applyNumberFormat="1" applyFont="1" applyFill="1" applyBorder="1" applyAlignment="1" applyProtection="1">
      <alignment horizontal="left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wrapText="1"/>
      <protection hidden="1"/>
    </xf>
    <xf numFmtId="165" fontId="4" fillId="0" borderId="2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wrapText="1"/>
      <protection hidden="1"/>
    </xf>
    <xf numFmtId="165" fontId="5" fillId="0" borderId="2" xfId="1" applyNumberFormat="1" applyFont="1" applyFill="1" applyBorder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49" fontId="5" fillId="0" borderId="2" xfId="1" applyNumberFormat="1" applyFont="1" applyFill="1" applyBorder="1" applyAlignment="1" applyProtection="1">
      <alignment wrapText="1"/>
      <protection hidden="1"/>
    </xf>
    <xf numFmtId="0" fontId="1" fillId="0" borderId="2" xfId="1" applyFont="1" applyBorder="1"/>
    <xf numFmtId="0" fontId="6" fillId="0" borderId="2" xfId="1" applyFont="1" applyBorder="1" applyAlignment="1">
      <alignment wrapText="1"/>
    </xf>
    <xf numFmtId="0" fontId="6" fillId="0" borderId="2" xfId="1" applyFont="1" applyBorder="1"/>
    <xf numFmtId="165" fontId="6" fillId="0" borderId="2" xfId="1" applyNumberFormat="1" applyFont="1" applyBorder="1" applyAlignment="1">
      <alignment horizontal="center"/>
    </xf>
    <xf numFmtId="49" fontId="2" fillId="0" borderId="2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4" xfId="1" applyNumberFormat="1" applyFont="1" applyFill="1" applyBorder="1" applyAlignment="1" applyProtection="1">
      <alignment horizontal="center" wrapText="1"/>
      <protection hidden="1"/>
    </xf>
    <xf numFmtId="49" fontId="5" fillId="0" borderId="5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49" fontId="4" fillId="0" borderId="2" xfId="1" applyNumberFormat="1" applyFont="1" applyFill="1" applyBorder="1" applyAlignment="1" applyProtection="1">
      <alignment horizontal="center" wrapText="1"/>
      <protection hidden="1"/>
    </xf>
    <xf numFmtId="49" fontId="4" fillId="0" borderId="4" xfId="1" applyNumberFormat="1" applyFont="1" applyFill="1" applyBorder="1" applyAlignment="1" applyProtection="1">
      <alignment horizontal="center" wrapText="1"/>
      <protection hidden="1"/>
    </xf>
    <xf numFmtId="49" fontId="4" fillId="0" borderId="5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showGridLines="0" tabSelected="1" view="pageBreakPreview" topLeftCell="B46" zoomScaleNormal="75" zoomScaleSheetLayoutView="100" workbookViewId="0">
      <selection activeCell="G61" sqref="G61"/>
    </sheetView>
  </sheetViews>
  <sheetFormatPr defaultRowHeight="12.75" x14ac:dyDescent="0.2"/>
  <cols>
    <col min="1" max="1" width="0" style="5" hidden="1" customWidth="1"/>
    <col min="2" max="2" width="9.140625" style="5"/>
    <col min="3" max="6" width="0" style="5" hidden="1" customWidth="1"/>
    <col min="7" max="7" width="69" style="5" customWidth="1"/>
    <col min="8" max="9" width="5" style="5" customWidth="1"/>
    <col min="10" max="10" width="11.28515625" style="5" customWidth="1"/>
    <col min="11" max="11" width="9.140625" style="5"/>
    <col min="12" max="13" width="0" style="5" hidden="1" customWidth="1"/>
    <col min="14" max="14" width="17" style="5" customWidth="1"/>
    <col min="15" max="16" width="0" style="5" hidden="1" customWidth="1"/>
    <col min="17" max="18" width="17.5703125" style="5" customWidth="1"/>
    <col min="19" max="16384" width="9.140625" style="5"/>
  </cols>
  <sheetData>
    <row r="1" spans="1:18" ht="15" x14ac:dyDescent="0.2">
      <c r="Q1" s="6" t="s">
        <v>148</v>
      </c>
    </row>
    <row r="2" spans="1:18" ht="15" x14ac:dyDescent="0.2">
      <c r="Q2" s="6" t="s">
        <v>146</v>
      </c>
    </row>
    <row r="3" spans="1:18" ht="15" x14ac:dyDescent="0.2">
      <c r="Q3" s="6" t="s">
        <v>147</v>
      </c>
    </row>
    <row r="4" spans="1:18" ht="15" x14ac:dyDescent="0.2">
      <c r="Q4" s="6" t="s">
        <v>149</v>
      </c>
    </row>
    <row r="5" spans="1:18" ht="15" customHeight="1" x14ac:dyDescent="0.2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8"/>
      <c r="M5" s="9"/>
      <c r="N5" s="7"/>
      <c r="O5" s="10"/>
      <c r="P5" s="10"/>
      <c r="R5" s="7"/>
    </row>
    <row r="6" spans="1:18" ht="29.25" customHeight="1" x14ac:dyDescent="0.2">
      <c r="A6" s="7"/>
      <c r="B6" s="92" t="s">
        <v>23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5" customHeight="1" x14ac:dyDescent="0.2">
      <c r="A7" s="7"/>
      <c r="B7" s="7"/>
      <c r="C7" s="7"/>
      <c r="D7" s="7"/>
      <c r="E7" s="7"/>
      <c r="F7" s="7"/>
      <c r="G7" s="8"/>
      <c r="H7" s="7"/>
      <c r="I7" s="7"/>
      <c r="J7" s="7"/>
      <c r="K7" s="7"/>
      <c r="L7" s="8"/>
      <c r="M7" s="10"/>
      <c r="N7" s="7"/>
      <c r="O7" s="10"/>
      <c r="P7" s="10"/>
      <c r="R7" s="7"/>
    </row>
    <row r="8" spans="1:18" ht="16.5" customHeight="1" x14ac:dyDescent="0.2">
      <c r="A8" s="7"/>
      <c r="B8" s="88" t="s">
        <v>125</v>
      </c>
      <c r="C8" s="88"/>
      <c r="D8" s="11"/>
      <c r="E8" s="11"/>
      <c r="F8" s="86" t="s">
        <v>121</v>
      </c>
      <c r="G8" s="88" t="s">
        <v>124</v>
      </c>
      <c r="H8" s="88" t="s">
        <v>123</v>
      </c>
      <c r="I8" s="88" t="s">
        <v>122</v>
      </c>
      <c r="J8" s="88" t="s">
        <v>121</v>
      </c>
      <c r="K8" s="88" t="s">
        <v>120</v>
      </c>
      <c r="L8" s="3"/>
      <c r="M8" s="2"/>
      <c r="N8" s="87" t="s">
        <v>115</v>
      </c>
      <c r="O8" s="1"/>
      <c r="P8" s="10"/>
      <c r="Q8" s="90" t="s">
        <v>145</v>
      </c>
      <c r="R8" s="89" t="s">
        <v>115</v>
      </c>
    </row>
    <row r="9" spans="1:18" ht="38.25" customHeight="1" x14ac:dyDescent="0.2">
      <c r="A9" s="12"/>
      <c r="B9" s="89"/>
      <c r="C9" s="89"/>
      <c r="D9" s="13" t="s">
        <v>119</v>
      </c>
      <c r="E9" s="13" t="s">
        <v>118</v>
      </c>
      <c r="F9" s="87"/>
      <c r="G9" s="89"/>
      <c r="H9" s="89"/>
      <c r="I9" s="89"/>
      <c r="J9" s="89"/>
      <c r="K9" s="89"/>
      <c r="L9" s="14" t="s">
        <v>117</v>
      </c>
      <c r="M9" s="15" t="s">
        <v>116</v>
      </c>
      <c r="N9" s="93"/>
      <c r="O9" s="16"/>
      <c r="P9" s="1"/>
      <c r="Q9" s="91"/>
      <c r="R9" s="94"/>
    </row>
    <row r="10" spans="1:18" ht="16.5" customHeight="1" x14ac:dyDescent="0.2">
      <c r="A10" s="12"/>
      <c r="B10" s="13">
        <v>1</v>
      </c>
      <c r="C10" s="13"/>
      <c r="D10" s="17"/>
      <c r="E10" s="17"/>
      <c r="F10" s="13">
        <v>6</v>
      </c>
      <c r="G10" s="13">
        <v>2</v>
      </c>
      <c r="H10" s="13">
        <v>3</v>
      </c>
      <c r="I10" s="13">
        <v>4</v>
      </c>
      <c r="J10" s="13">
        <v>5</v>
      </c>
      <c r="K10" s="13">
        <v>6</v>
      </c>
      <c r="L10" s="18">
        <v>11</v>
      </c>
      <c r="M10" s="19"/>
      <c r="N10" s="18">
        <v>7</v>
      </c>
      <c r="O10" s="16"/>
      <c r="P10" s="1"/>
      <c r="Q10" s="20">
        <v>8</v>
      </c>
      <c r="R10" s="18">
        <v>9</v>
      </c>
    </row>
    <row r="11" spans="1:18" ht="16.5" customHeight="1" x14ac:dyDescent="0.25">
      <c r="A11" s="12"/>
      <c r="B11" s="21" t="s">
        <v>114</v>
      </c>
      <c r="C11" s="22"/>
      <c r="D11" s="22"/>
      <c r="E11" s="22"/>
      <c r="F11" s="21"/>
      <c r="G11" s="23" t="s">
        <v>113</v>
      </c>
      <c r="H11" s="21" t="s">
        <v>24</v>
      </c>
      <c r="I11" s="21" t="s">
        <v>126</v>
      </c>
      <c r="J11" s="21" t="s">
        <v>126</v>
      </c>
      <c r="K11" s="24" t="s">
        <v>126</v>
      </c>
      <c r="L11" s="25"/>
      <c r="M11" s="26">
        <v>487586481.38</v>
      </c>
      <c r="N11" s="27">
        <f>N12+N15+N21+N24</f>
        <v>7282.29</v>
      </c>
      <c r="O11" s="27">
        <f t="shared" ref="O11:Q11" si="0">O12+O15+O21+O24</f>
        <v>331208</v>
      </c>
      <c r="P11" s="27">
        <f t="shared" si="0"/>
        <v>0</v>
      </c>
      <c r="Q11" s="27">
        <f t="shared" si="0"/>
        <v>1569.72767</v>
      </c>
      <c r="R11" s="27">
        <f>N11+Q11</f>
        <v>8852.0176699999993</v>
      </c>
    </row>
    <row r="12" spans="1:18" ht="29.25" customHeight="1" x14ac:dyDescent="0.2">
      <c r="A12" s="12"/>
      <c r="B12" s="28" t="s">
        <v>112</v>
      </c>
      <c r="C12" s="80"/>
      <c r="D12" s="80"/>
      <c r="E12" s="80"/>
      <c r="F12" s="81"/>
      <c r="G12" s="29" t="s">
        <v>111</v>
      </c>
      <c r="H12" s="28" t="s">
        <v>24</v>
      </c>
      <c r="I12" s="28" t="s">
        <v>25</v>
      </c>
      <c r="J12" s="28" t="s">
        <v>126</v>
      </c>
      <c r="K12" s="30" t="s">
        <v>126</v>
      </c>
      <c r="L12" s="31"/>
      <c r="M12" s="32">
        <v>4189188.77</v>
      </c>
      <c r="N12" s="33">
        <f>N13</f>
        <v>700</v>
      </c>
      <c r="O12" s="33">
        <f t="shared" ref="O12:Q12" si="1">O13</f>
        <v>30100</v>
      </c>
      <c r="P12" s="33">
        <f t="shared" si="1"/>
        <v>0</v>
      </c>
      <c r="Q12" s="33">
        <f t="shared" si="1"/>
        <v>0</v>
      </c>
      <c r="R12" s="33">
        <f>N12+Q12</f>
        <v>700</v>
      </c>
    </row>
    <row r="13" spans="1:18" ht="16.5" customHeight="1" x14ac:dyDescent="0.2">
      <c r="A13" s="12"/>
      <c r="B13" s="34" t="s">
        <v>110</v>
      </c>
      <c r="C13" s="78"/>
      <c r="D13" s="78"/>
      <c r="E13" s="78"/>
      <c r="F13" s="79"/>
      <c r="G13" s="35" t="s">
        <v>109</v>
      </c>
      <c r="H13" s="36" t="s">
        <v>24</v>
      </c>
      <c r="I13" s="36" t="s">
        <v>25</v>
      </c>
      <c r="J13" s="34" t="s">
        <v>107</v>
      </c>
      <c r="K13" s="37" t="s">
        <v>126</v>
      </c>
      <c r="L13" s="38"/>
      <c r="M13" s="39">
        <v>4189188.77</v>
      </c>
      <c r="N13" s="40">
        <f>N14</f>
        <v>700</v>
      </c>
      <c r="O13" s="40">
        <f t="shared" ref="O13:Q13" si="2">O14</f>
        <v>30100</v>
      </c>
      <c r="P13" s="40">
        <f t="shared" si="2"/>
        <v>0</v>
      </c>
      <c r="Q13" s="40">
        <f t="shared" si="2"/>
        <v>0</v>
      </c>
      <c r="R13" s="40">
        <f t="shared" ref="R13:R33" si="3">N13+Q13</f>
        <v>700</v>
      </c>
    </row>
    <row r="14" spans="1:18" ht="29.25" customHeight="1" x14ac:dyDescent="0.2">
      <c r="A14" s="12"/>
      <c r="B14" s="41" t="s">
        <v>108</v>
      </c>
      <c r="C14" s="41">
        <v>1</v>
      </c>
      <c r="D14" s="42">
        <v>100</v>
      </c>
      <c r="E14" s="42">
        <v>102</v>
      </c>
      <c r="F14" s="37" t="s">
        <v>107</v>
      </c>
      <c r="G14" s="43" t="s">
        <v>132</v>
      </c>
      <c r="H14" s="36" t="s">
        <v>24</v>
      </c>
      <c r="I14" s="36" t="s">
        <v>25</v>
      </c>
      <c r="J14" s="34" t="s">
        <v>107</v>
      </c>
      <c r="K14" s="44">
        <v>121</v>
      </c>
      <c r="L14" s="45">
        <v>30201</v>
      </c>
      <c r="M14" s="39">
        <v>4189188.77</v>
      </c>
      <c r="N14" s="40">
        <v>700</v>
      </c>
      <c r="O14" s="46">
        <v>30100</v>
      </c>
      <c r="P14" s="1"/>
      <c r="Q14" s="47"/>
      <c r="R14" s="40">
        <f t="shared" si="3"/>
        <v>700</v>
      </c>
    </row>
    <row r="15" spans="1:18" ht="59.25" customHeight="1" x14ac:dyDescent="0.2">
      <c r="A15" s="12"/>
      <c r="B15" s="48" t="s">
        <v>106</v>
      </c>
      <c r="C15" s="82"/>
      <c r="D15" s="82"/>
      <c r="E15" s="82"/>
      <c r="F15" s="82"/>
      <c r="G15" s="49" t="s">
        <v>100</v>
      </c>
      <c r="H15" s="28" t="s">
        <v>24</v>
      </c>
      <c r="I15" s="28" t="s">
        <v>26</v>
      </c>
      <c r="J15" s="28" t="s">
        <v>126</v>
      </c>
      <c r="K15" s="50" t="s">
        <v>126</v>
      </c>
      <c r="L15" s="31"/>
      <c r="M15" s="32">
        <v>155212700</v>
      </c>
      <c r="N15" s="33">
        <f>N16+N18</f>
        <v>2904.9</v>
      </c>
      <c r="O15" s="33">
        <f t="shared" ref="O15:Q15" si="4">O16+O18</f>
        <v>90408</v>
      </c>
      <c r="P15" s="33">
        <f t="shared" si="4"/>
        <v>0</v>
      </c>
      <c r="Q15" s="33">
        <f t="shared" si="4"/>
        <v>842.72766999999999</v>
      </c>
      <c r="R15" s="33">
        <f t="shared" si="3"/>
        <v>3747.6276699999999</v>
      </c>
    </row>
    <row r="16" spans="1:18" ht="31.5" customHeight="1" x14ac:dyDescent="0.2">
      <c r="A16" s="12"/>
      <c r="B16" s="41" t="s">
        <v>105</v>
      </c>
      <c r="C16" s="78"/>
      <c r="D16" s="78"/>
      <c r="E16" s="78"/>
      <c r="F16" s="78"/>
      <c r="G16" s="43" t="s">
        <v>141</v>
      </c>
      <c r="H16" s="36" t="s">
        <v>24</v>
      </c>
      <c r="I16" s="36" t="s">
        <v>26</v>
      </c>
      <c r="J16" s="41">
        <v>5010204</v>
      </c>
      <c r="K16" s="41" t="s">
        <v>126</v>
      </c>
      <c r="L16" s="38"/>
      <c r="M16" s="39">
        <v>2467000</v>
      </c>
      <c r="N16" s="40">
        <f>N17</f>
        <v>2844.9</v>
      </c>
      <c r="O16" s="40">
        <f t="shared" ref="O16:Q16" si="5">O17</f>
        <v>30208</v>
      </c>
      <c r="P16" s="40">
        <f t="shared" si="5"/>
        <v>0</v>
      </c>
      <c r="Q16" s="40">
        <f t="shared" si="5"/>
        <v>802.72766999999999</v>
      </c>
      <c r="R16" s="40">
        <f t="shared" si="3"/>
        <v>3647.6276699999999</v>
      </c>
    </row>
    <row r="17" spans="1:18" ht="32.25" customHeight="1" x14ac:dyDescent="0.2">
      <c r="A17" s="12"/>
      <c r="B17" s="41" t="s">
        <v>104</v>
      </c>
      <c r="C17" s="41">
        <v>1</v>
      </c>
      <c r="D17" s="42">
        <v>100</v>
      </c>
      <c r="E17" s="42">
        <v>104</v>
      </c>
      <c r="F17" s="37" t="s">
        <v>97</v>
      </c>
      <c r="G17" s="43" t="s">
        <v>132</v>
      </c>
      <c r="H17" s="36" t="s">
        <v>24</v>
      </c>
      <c r="I17" s="36" t="s">
        <v>26</v>
      </c>
      <c r="J17" s="41">
        <v>5010204</v>
      </c>
      <c r="K17" s="41">
        <v>121</v>
      </c>
      <c r="L17" s="45">
        <v>30201</v>
      </c>
      <c r="M17" s="51">
        <v>2467000</v>
      </c>
      <c r="N17" s="40">
        <v>2844.9</v>
      </c>
      <c r="O17" s="46">
        <v>30208</v>
      </c>
      <c r="P17" s="1"/>
      <c r="Q17" s="47">
        <v>802.72766999999999</v>
      </c>
      <c r="R17" s="40">
        <f t="shared" si="3"/>
        <v>3647.6276699999999</v>
      </c>
    </row>
    <row r="18" spans="1:18" ht="31.5" customHeight="1" x14ac:dyDescent="0.2">
      <c r="A18" s="12"/>
      <c r="B18" s="41" t="s">
        <v>143</v>
      </c>
      <c r="C18" s="78"/>
      <c r="D18" s="78"/>
      <c r="E18" s="78"/>
      <c r="F18" s="78"/>
      <c r="G18" s="43" t="s">
        <v>142</v>
      </c>
      <c r="H18" s="36" t="s">
        <v>24</v>
      </c>
      <c r="I18" s="36" t="s">
        <v>26</v>
      </c>
      <c r="J18" s="41" t="s">
        <v>102</v>
      </c>
      <c r="K18" s="41" t="s">
        <v>126</v>
      </c>
      <c r="L18" s="38"/>
      <c r="M18" s="39">
        <v>2467000</v>
      </c>
      <c r="N18" s="40">
        <f>N19+N20</f>
        <v>60</v>
      </c>
      <c r="O18" s="40">
        <f t="shared" ref="O18:Q18" si="6">O19+O20</f>
        <v>60200</v>
      </c>
      <c r="P18" s="40">
        <f t="shared" si="6"/>
        <v>0</v>
      </c>
      <c r="Q18" s="40">
        <f t="shared" si="6"/>
        <v>40</v>
      </c>
      <c r="R18" s="40">
        <f t="shared" si="3"/>
        <v>100</v>
      </c>
    </row>
    <row r="19" spans="1:18" ht="29.25" customHeight="1" x14ac:dyDescent="0.2">
      <c r="A19" s="12"/>
      <c r="B19" s="41" t="s">
        <v>103</v>
      </c>
      <c r="C19" s="41">
        <v>1</v>
      </c>
      <c r="D19" s="42">
        <v>100</v>
      </c>
      <c r="E19" s="42">
        <v>104</v>
      </c>
      <c r="F19" s="37" t="s">
        <v>96</v>
      </c>
      <c r="G19" s="43" t="s">
        <v>131</v>
      </c>
      <c r="H19" s="36" t="s">
        <v>24</v>
      </c>
      <c r="I19" s="36" t="s">
        <v>26</v>
      </c>
      <c r="J19" s="41" t="s">
        <v>102</v>
      </c>
      <c r="K19" s="41">
        <v>122</v>
      </c>
      <c r="L19" s="45">
        <v>30201</v>
      </c>
      <c r="M19" s="51">
        <v>735300</v>
      </c>
      <c r="N19" s="40">
        <v>30</v>
      </c>
      <c r="O19" s="46">
        <v>30100</v>
      </c>
      <c r="P19" s="1"/>
      <c r="Q19" s="47">
        <v>20</v>
      </c>
      <c r="R19" s="40">
        <f t="shared" si="3"/>
        <v>50</v>
      </c>
    </row>
    <row r="20" spans="1:18" ht="29.25" customHeight="1" x14ac:dyDescent="0.2">
      <c r="A20" s="12"/>
      <c r="B20" s="41" t="s">
        <v>144</v>
      </c>
      <c r="C20" s="41">
        <v>1</v>
      </c>
      <c r="D20" s="42">
        <v>100</v>
      </c>
      <c r="E20" s="42">
        <v>104</v>
      </c>
      <c r="F20" s="37" t="s">
        <v>96</v>
      </c>
      <c r="G20" s="43" t="s">
        <v>128</v>
      </c>
      <c r="H20" s="36" t="s">
        <v>24</v>
      </c>
      <c r="I20" s="36" t="s">
        <v>26</v>
      </c>
      <c r="J20" s="41" t="s">
        <v>102</v>
      </c>
      <c r="K20" s="41" t="s">
        <v>27</v>
      </c>
      <c r="L20" s="45">
        <v>30201</v>
      </c>
      <c r="M20" s="51">
        <v>3900</v>
      </c>
      <c r="N20" s="40">
        <v>30</v>
      </c>
      <c r="O20" s="46">
        <v>30100</v>
      </c>
      <c r="P20" s="1"/>
      <c r="Q20" s="47">
        <v>20</v>
      </c>
      <c r="R20" s="40">
        <f t="shared" si="3"/>
        <v>50</v>
      </c>
    </row>
    <row r="21" spans="1:18" ht="16.5" customHeight="1" x14ac:dyDescent="0.2">
      <c r="A21" s="12"/>
      <c r="B21" s="28" t="s">
        <v>101</v>
      </c>
      <c r="C21" s="80"/>
      <c r="D21" s="80"/>
      <c r="E21" s="80"/>
      <c r="F21" s="81"/>
      <c r="G21" s="29" t="s">
        <v>90</v>
      </c>
      <c r="H21" s="28" t="s">
        <v>24</v>
      </c>
      <c r="I21" s="28">
        <v>11</v>
      </c>
      <c r="J21" s="28" t="s">
        <v>126</v>
      </c>
      <c r="K21" s="30" t="s">
        <v>126</v>
      </c>
      <c r="L21" s="31"/>
      <c r="M21" s="32">
        <v>6600000</v>
      </c>
      <c r="N21" s="33">
        <f>N22</f>
        <v>50</v>
      </c>
      <c r="O21" s="33">
        <f t="shared" ref="O21:Q21" si="7">O22</f>
        <v>30100</v>
      </c>
      <c r="P21" s="33">
        <f t="shared" si="7"/>
        <v>0</v>
      </c>
      <c r="Q21" s="33">
        <f t="shared" si="7"/>
        <v>0</v>
      </c>
      <c r="R21" s="33">
        <f t="shared" si="3"/>
        <v>50</v>
      </c>
    </row>
    <row r="22" spans="1:18" ht="16.5" customHeight="1" x14ac:dyDescent="0.2">
      <c r="A22" s="12"/>
      <c r="B22" s="34" t="s">
        <v>99</v>
      </c>
      <c r="C22" s="78"/>
      <c r="D22" s="78"/>
      <c r="E22" s="78"/>
      <c r="F22" s="79"/>
      <c r="G22" s="35" t="s">
        <v>89</v>
      </c>
      <c r="H22" s="36" t="s">
        <v>24</v>
      </c>
      <c r="I22" s="34">
        <v>11</v>
      </c>
      <c r="J22" s="34" t="s">
        <v>88</v>
      </c>
      <c r="K22" s="37" t="s">
        <v>126</v>
      </c>
      <c r="L22" s="38"/>
      <c r="M22" s="39">
        <v>6600000</v>
      </c>
      <c r="N22" s="40">
        <f>N23</f>
        <v>50</v>
      </c>
      <c r="O22" s="40">
        <f t="shared" ref="O22:Q22" si="8">O23</f>
        <v>30100</v>
      </c>
      <c r="P22" s="40">
        <f t="shared" si="8"/>
        <v>0</v>
      </c>
      <c r="Q22" s="40">
        <f t="shared" si="8"/>
        <v>0</v>
      </c>
      <c r="R22" s="40">
        <f t="shared" si="3"/>
        <v>50</v>
      </c>
    </row>
    <row r="23" spans="1:18" ht="16.5" customHeight="1" x14ac:dyDescent="0.2">
      <c r="A23" s="12"/>
      <c r="B23" s="44" t="s">
        <v>98</v>
      </c>
      <c r="C23" s="44">
        <v>1</v>
      </c>
      <c r="D23" s="52">
        <v>100</v>
      </c>
      <c r="E23" s="52">
        <v>111</v>
      </c>
      <c r="F23" s="53" t="s">
        <v>88</v>
      </c>
      <c r="G23" s="54" t="s">
        <v>87</v>
      </c>
      <c r="H23" s="36" t="s">
        <v>24</v>
      </c>
      <c r="I23" s="44">
        <v>11</v>
      </c>
      <c r="J23" s="34" t="s">
        <v>88</v>
      </c>
      <c r="K23" s="53">
        <v>870</v>
      </c>
      <c r="L23" s="45">
        <v>30201</v>
      </c>
      <c r="M23" s="39">
        <v>6600000</v>
      </c>
      <c r="N23" s="40">
        <v>50</v>
      </c>
      <c r="O23" s="46">
        <v>30100</v>
      </c>
      <c r="P23" s="1"/>
      <c r="Q23" s="47"/>
      <c r="R23" s="40">
        <f t="shared" si="3"/>
        <v>50</v>
      </c>
    </row>
    <row r="24" spans="1:18" ht="16.5" customHeight="1" x14ac:dyDescent="0.2">
      <c r="A24" s="12"/>
      <c r="B24" s="28" t="s">
        <v>95</v>
      </c>
      <c r="C24" s="80"/>
      <c r="D24" s="80"/>
      <c r="E24" s="80"/>
      <c r="F24" s="81"/>
      <c r="G24" s="29" t="s">
        <v>86</v>
      </c>
      <c r="H24" s="28" t="s">
        <v>24</v>
      </c>
      <c r="I24" s="28">
        <v>13</v>
      </c>
      <c r="J24" s="28" t="s">
        <v>126</v>
      </c>
      <c r="K24" s="30" t="s">
        <v>126</v>
      </c>
      <c r="L24" s="31"/>
      <c r="M24" s="32">
        <v>238938551.38000003</v>
      </c>
      <c r="N24" s="33">
        <f>N25+N27+N29</f>
        <v>3627.39</v>
      </c>
      <c r="O24" s="33">
        <f t="shared" ref="O24:Q24" si="9">O25+O27+O29</f>
        <v>180600</v>
      </c>
      <c r="P24" s="33">
        <f t="shared" si="9"/>
        <v>0</v>
      </c>
      <c r="Q24" s="33">
        <f t="shared" si="9"/>
        <v>727</v>
      </c>
      <c r="R24" s="33">
        <f t="shared" si="3"/>
        <v>4354.3899999999994</v>
      </c>
    </row>
    <row r="25" spans="1:18" ht="16.5" customHeight="1" x14ac:dyDescent="0.2">
      <c r="A25" s="12"/>
      <c r="B25" s="34" t="s">
        <v>94</v>
      </c>
      <c r="C25" s="78"/>
      <c r="D25" s="78"/>
      <c r="E25" s="78"/>
      <c r="F25" s="79"/>
      <c r="G25" s="35" t="s">
        <v>28</v>
      </c>
      <c r="H25" s="36" t="s">
        <v>24</v>
      </c>
      <c r="I25" s="34">
        <v>13</v>
      </c>
      <c r="J25" s="34" t="s">
        <v>29</v>
      </c>
      <c r="K25" s="37" t="s">
        <v>126</v>
      </c>
      <c r="L25" s="38"/>
      <c r="M25" s="39">
        <v>600000</v>
      </c>
      <c r="N25" s="40">
        <f>N26</f>
        <v>15</v>
      </c>
      <c r="O25" s="40">
        <f t="shared" ref="O25:Q25" si="10">O26</f>
        <v>30100</v>
      </c>
      <c r="P25" s="40">
        <f t="shared" si="10"/>
        <v>0</v>
      </c>
      <c r="Q25" s="40">
        <f t="shared" si="10"/>
        <v>40</v>
      </c>
      <c r="R25" s="40">
        <f t="shared" si="3"/>
        <v>55</v>
      </c>
    </row>
    <row r="26" spans="1:18" ht="29.25" customHeight="1" x14ac:dyDescent="0.2">
      <c r="A26" s="12"/>
      <c r="B26" s="41" t="s">
        <v>93</v>
      </c>
      <c r="C26" s="41">
        <v>1</v>
      </c>
      <c r="D26" s="42">
        <v>100</v>
      </c>
      <c r="E26" s="42">
        <v>113</v>
      </c>
      <c r="F26" s="37" t="s">
        <v>85</v>
      </c>
      <c r="G26" s="43" t="s">
        <v>131</v>
      </c>
      <c r="H26" s="36" t="s">
        <v>24</v>
      </c>
      <c r="I26" s="44">
        <v>13</v>
      </c>
      <c r="J26" s="44" t="s">
        <v>29</v>
      </c>
      <c r="K26" s="44" t="s">
        <v>27</v>
      </c>
      <c r="L26" s="45">
        <v>30201</v>
      </c>
      <c r="M26" s="39">
        <v>600000</v>
      </c>
      <c r="N26" s="40">
        <v>15</v>
      </c>
      <c r="O26" s="46">
        <v>30100</v>
      </c>
      <c r="P26" s="1"/>
      <c r="Q26" s="47">
        <v>40</v>
      </c>
      <c r="R26" s="40">
        <f t="shared" si="3"/>
        <v>55</v>
      </c>
    </row>
    <row r="27" spans="1:18" ht="28.5" customHeight="1" x14ac:dyDescent="0.2">
      <c r="A27" s="12"/>
      <c r="B27" s="41" t="s">
        <v>92</v>
      </c>
      <c r="C27" s="78"/>
      <c r="D27" s="78"/>
      <c r="E27" s="78"/>
      <c r="F27" s="78"/>
      <c r="G27" s="43" t="s">
        <v>30</v>
      </c>
      <c r="H27" s="36" t="s">
        <v>24</v>
      </c>
      <c r="I27" s="41">
        <v>13</v>
      </c>
      <c r="J27" s="41" t="s">
        <v>31</v>
      </c>
      <c r="K27" s="41" t="s">
        <v>126</v>
      </c>
      <c r="L27" s="45"/>
      <c r="M27" s="51">
        <v>159000</v>
      </c>
      <c r="N27" s="40">
        <f>N28</f>
        <v>70</v>
      </c>
      <c r="O27" s="40">
        <f t="shared" ref="O27:Q27" si="11">O28</f>
        <v>30100</v>
      </c>
      <c r="P27" s="40">
        <f t="shared" si="11"/>
        <v>0</v>
      </c>
      <c r="Q27" s="40">
        <f t="shared" si="11"/>
        <v>50</v>
      </c>
      <c r="R27" s="40">
        <f t="shared" si="3"/>
        <v>120</v>
      </c>
    </row>
    <row r="28" spans="1:18" ht="30" customHeight="1" x14ac:dyDescent="0.2">
      <c r="A28" s="12"/>
      <c r="B28" s="41" t="s">
        <v>91</v>
      </c>
      <c r="C28" s="41">
        <v>1</v>
      </c>
      <c r="D28" s="42">
        <v>100</v>
      </c>
      <c r="E28" s="42">
        <v>113</v>
      </c>
      <c r="F28" s="37" t="s">
        <v>84</v>
      </c>
      <c r="G28" s="43" t="s">
        <v>30</v>
      </c>
      <c r="H28" s="36" t="s">
        <v>24</v>
      </c>
      <c r="I28" s="41">
        <v>13</v>
      </c>
      <c r="J28" s="41" t="s">
        <v>31</v>
      </c>
      <c r="K28" s="41" t="s">
        <v>32</v>
      </c>
      <c r="L28" s="45">
        <v>30201</v>
      </c>
      <c r="M28" s="51">
        <v>159000</v>
      </c>
      <c r="N28" s="40">
        <v>70</v>
      </c>
      <c r="O28" s="46">
        <v>30100</v>
      </c>
      <c r="P28" s="1"/>
      <c r="Q28" s="47">
        <v>50</v>
      </c>
      <c r="R28" s="40">
        <f t="shared" si="3"/>
        <v>120</v>
      </c>
    </row>
    <row r="29" spans="1:18" ht="19.5" customHeight="1" x14ac:dyDescent="0.2">
      <c r="A29" s="12"/>
      <c r="B29" s="41" t="s">
        <v>135</v>
      </c>
      <c r="C29" s="41">
        <v>1</v>
      </c>
      <c r="D29" s="42">
        <v>100</v>
      </c>
      <c r="E29" s="42">
        <v>113</v>
      </c>
      <c r="F29" s="37" t="s">
        <v>83</v>
      </c>
      <c r="G29" s="43" t="s">
        <v>33</v>
      </c>
      <c r="H29" s="36" t="s">
        <v>24</v>
      </c>
      <c r="I29" s="41">
        <v>13</v>
      </c>
      <c r="J29" s="41" t="s">
        <v>34</v>
      </c>
      <c r="K29" s="41"/>
      <c r="L29" s="45">
        <v>30201</v>
      </c>
      <c r="M29" s="51">
        <v>45408036.649999999</v>
      </c>
      <c r="N29" s="40">
        <f>SUM(N30:N33)</f>
        <v>3542.39</v>
      </c>
      <c r="O29" s="40">
        <f t="shared" ref="O29:Q29" si="12">SUM(O30:O33)</f>
        <v>120400</v>
      </c>
      <c r="P29" s="40">
        <f t="shared" si="12"/>
        <v>0</v>
      </c>
      <c r="Q29" s="40">
        <f t="shared" si="12"/>
        <v>637</v>
      </c>
      <c r="R29" s="40">
        <f t="shared" si="3"/>
        <v>4179.3899999999994</v>
      </c>
    </row>
    <row r="30" spans="1:18" ht="29.25" customHeight="1" x14ac:dyDescent="0.2">
      <c r="A30" s="12"/>
      <c r="B30" s="41" t="s">
        <v>136</v>
      </c>
      <c r="C30" s="41">
        <v>1</v>
      </c>
      <c r="D30" s="42">
        <v>100</v>
      </c>
      <c r="E30" s="42">
        <v>113</v>
      </c>
      <c r="F30" s="37" t="s">
        <v>83</v>
      </c>
      <c r="G30" s="43" t="s">
        <v>1</v>
      </c>
      <c r="H30" s="36" t="s">
        <v>24</v>
      </c>
      <c r="I30" s="41">
        <v>13</v>
      </c>
      <c r="J30" s="41" t="s">
        <v>34</v>
      </c>
      <c r="K30" s="41" t="s">
        <v>36</v>
      </c>
      <c r="L30" s="45">
        <v>30201</v>
      </c>
      <c r="M30" s="51">
        <v>45408036.649999999</v>
      </c>
      <c r="N30" s="40">
        <v>2531.4</v>
      </c>
      <c r="O30" s="46">
        <v>30100</v>
      </c>
      <c r="P30" s="1"/>
      <c r="Q30" s="47">
        <v>300</v>
      </c>
      <c r="R30" s="40">
        <f t="shared" si="3"/>
        <v>2831.4</v>
      </c>
    </row>
    <row r="31" spans="1:18" ht="29.25" customHeight="1" x14ac:dyDescent="0.2">
      <c r="A31" s="12"/>
      <c r="B31" s="41" t="s">
        <v>137</v>
      </c>
      <c r="C31" s="41">
        <v>1</v>
      </c>
      <c r="D31" s="42">
        <v>100</v>
      </c>
      <c r="E31" s="42">
        <v>113</v>
      </c>
      <c r="F31" s="37" t="s">
        <v>83</v>
      </c>
      <c r="G31" s="43" t="s">
        <v>0</v>
      </c>
      <c r="H31" s="36" t="s">
        <v>24</v>
      </c>
      <c r="I31" s="41">
        <v>13</v>
      </c>
      <c r="J31" s="41" t="s">
        <v>34</v>
      </c>
      <c r="K31" s="41">
        <v>112</v>
      </c>
      <c r="L31" s="45">
        <v>30201</v>
      </c>
      <c r="M31" s="51">
        <v>1575000</v>
      </c>
      <c r="N31" s="40">
        <v>50</v>
      </c>
      <c r="O31" s="46">
        <v>30100</v>
      </c>
      <c r="P31" s="1"/>
      <c r="Q31" s="47">
        <v>30</v>
      </c>
      <c r="R31" s="40">
        <f t="shared" si="3"/>
        <v>80</v>
      </c>
    </row>
    <row r="32" spans="1:18" ht="29.25" customHeight="1" x14ac:dyDescent="0.2">
      <c r="A32" s="12"/>
      <c r="B32" s="41" t="s">
        <v>138</v>
      </c>
      <c r="C32" s="41">
        <v>1</v>
      </c>
      <c r="D32" s="42">
        <v>100</v>
      </c>
      <c r="E32" s="42">
        <v>113</v>
      </c>
      <c r="F32" s="37" t="s">
        <v>83</v>
      </c>
      <c r="G32" s="43" t="s">
        <v>128</v>
      </c>
      <c r="H32" s="36" t="s">
        <v>24</v>
      </c>
      <c r="I32" s="41">
        <v>13</v>
      </c>
      <c r="J32" s="41" t="s">
        <v>34</v>
      </c>
      <c r="K32" s="41">
        <v>244</v>
      </c>
      <c r="L32" s="45">
        <v>30201</v>
      </c>
      <c r="M32" s="51">
        <v>9353337.2699999996</v>
      </c>
      <c r="N32" s="40">
        <v>867.29</v>
      </c>
      <c r="O32" s="46">
        <v>30100</v>
      </c>
      <c r="P32" s="1"/>
      <c r="Q32" s="47">
        <v>304</v>
      </c>
      <c r="R32" s="40">
        <f t="shared" si="3"/>
        <v>1171.29</v>
      </c>
    </row>
    <row r="33" spans="1:18" ht="16.5" customHeight="1" x14ac:dyDescent="0.2">
      <c r="A33" s="12"/>
      <c r="B33" s="55" t="s">
        <v>139</v>
      </c>
      <c r="C33" s="55">
        <v>1</v>
      </c>
      <c r="D33" s="56">
        <v>100</v>
      </c>
      <c r="E33" s="56">
        <v>113</v>
      </c>
      <c r="F33" s="57" t="s">
        <v>83</v>
      </c>
      <c r="G33" s="58" t="s">
        <v>129</v>
      </c>
      <c r="H33" s="36" t="s">
        <v>24</v>
      </c>
      <c r="I33" s="55">
        <v>13</v>
      </c>
      <c r="J33" s="55" t="s">
        <v>34</v>
      </c>
      <c r="K33" s="55">
        <v>852</v>
      </c>
      <c r="L33" s="59">
        <v>30201</v>
      </c>
      <c r="M33" s="60">
        <v>500000</v>
      </c>
      <c r="N33" s="61">
        <v>93.7</v>
      </c>
      <c r="O33" s="46">
        <v>30100</v>
      </c>
      <c r="P33" s="1"/>
      <c r="Q33" s="47">
        <v>3</v>
      </c>
      <c r="R33" s="40">
        <f t="shared" si="3"/>
        <v>96.7</v>
      </c>
    </row>
    <row r="34" spans="1:18" ht="16.5" customHeight="1" x14ac:dyDescent="0.25">
      <c r="A34" s="12"/>
      <c r="B34" s="21" t="s">
        <v>82</v>
      </c>
      <c r="C34" s="84"/>
      <c r="D34" s="84"/>
      <c r="E34" s="84"/>
      <c r="F34" s="85"/>
      <c r="G34" s="23" t="s">
        <v>81</v>
      </c>
      <c r="H34" s="21" t="s">
        <v>25</v>
      </c>
      <c r="I34" s="21" t="s">
        <v>126</v>
      </c>
      <c r="J34" s="21" t="s">
        <v>126</v>
      </c>
      <c r="K34" s="24" t="s">
        <v>126</v>
      </c>
      <c r="L34" s="25"/>
      <c r="M34" s="26">
        <v>5916200</v>
      </c>
      <c r="N34" s="27">
        <f>N35</f>
        <v>90</v>
      </c>
      <c r="O34" s="27">
        <f t="shared" ref="O34:Q34" si="13">O35</f>
        <v>0</v>
      </c>
      <c r="P34" s="27">
        <f t="shared" si="13"/>
        <v>0</v>
      </c>
      <c r="Q34" s="27">
        <f t="shared" si="13"/>
        <v>0</v>
      </c>
      <c r="R34" s="27">
        <f>N34+Q34</f>
        <v>90</v>
      </c>
    </row>
    <row r="35" spans="1:18" ht="16.5" customHeight="1" x14ac:dyDescent="0.2">
      <c r="A35" s="12"/>
      <c r="B35" s="28" t="s">
        <v>80</v>
      </c>
      <c r="C35" s="80"/>
      <c r="D35" s="80"/>
      <c r="E35" s="80"/>
      <c r="F35" s="81"/>
      <c r="G35" s="29" t="s">
        <v>79</v>
      </c>
      <c r="H35" s="28" t="s">
        <v>25</v>
      </c>
      <c r="I35" s="28" t="s">
        <v>37</v>
      </c>
      <c r="J35" s="28" t="s">
        <v>126</v>
      </c>
      <c r="K35" s="30" t="s">
        <v>126</v>
      </c>
      <c r="L35" s="31"/>
      <c r="M35" s="32">
        <v>5916200</v>
      </c>
      <c r="N35" s="33">
        <f>N36</f>
        <v>90</v>
      </c>
      <c r="O35" s="62"/>
      <c r="P35" s="4"/>
      <c r="Q35" s="63"/>
      <c r="R35" s="33">
        <f>N35+Q35</f>
        <v>90</v>
      </c>
    </row>
    <row r="36" spans="1:18" ht="30.75" customHeight="1" x14ac:dyDescent="0.2">
      <c r="A36" s="12"/>
      <c r="B36" s="34" t="s">
        <v>78</v>
      </c>
      <c r="C36" s="78"/>
      <c r="D36" s="78"/>
      <c r="E36" s="78"/>
      <c r="F36" s="79"/>
      <c r="G36" s="35" t="s">
        <v>38</v>
      </c>
      <c r="H36" s="36" t="s">
        <v>25</v>
      </c>
      <c r="I36" s="36" t="s">
        <v>37</v>
      </c>
      <c r="J36" s="34" t="s">
        <v>76</v>
      </c>
      <c r="K36" s="37" t="s">
        <v>126</v>
      </c>
      <c r="L36" s="38"/>
      <c r="M36" s="39">
        <v>5916200</v>
      </c>
      <c r="N36" s="40">
        <f>N37</f>
        <v>90</v>
      </c>
      <c r="O36" s="40">
        <f t="shared" ref="O36:Q36" si="14">O37</f>
        <v>30100</v>
      </c>
      <c r="P36" s="40">
        <f t="shared" si="14"/>
        <v>0</v>
      </c>
      <c r="Q36" s="40">
        <f t="shared" si="14"/>
        <v>0</v>
      </c>
      <c r="R36" s="40">
        <f t="shared" ref="R36:R37" si="15">N36+Q36</f>
        <v>90</v>
      </c>
    </row>
    <row r="37" spans="1:18" ht="16.5" customHeight="1" x14ac:dyDescent="0.2">
      <c r="A37" s="12"/>
      <c r="B37" s="44" t="s">
        <v>77</v>
      </c>
      <c r="C37" s="44">
        <v>1</v>
      </c>
      <c r="D37" s="52">
        <v>200</v>
      </c>
      <c r="E37" s="52">
        <v>203</v>
      </c>
      <c r="F37" s="53" t="s">
        <v>76</v>
      </c>
      <c r="G37" s="54" t="s">
        <v>71</v>
      </c>
      <c r="H37" s="36" t="s">
        <v>25</v>
      </c>
      <c r="I37" s="36" t="s">
        <v>37</v>
      </c>
      <c r="J37" s="44" t="s">
        <v>76</v>
      </c>
      <c r="K37" s="53" t="s">
        <v>35</v>
      </c>
      <c r="L37" s="45">
        <v>10204</v>
      </c>
      <c r="M37" s="39">
        <v>5916200</v>
      </c>
      <c r="N37" s="40">
        <v>90</v>
      </c>
      <c r="O37" s="46">
        <v>30100</v>
      </c>
      <c r="P37" s="1"/>
      <c r="Q37" s="47"/>
      <c r="R37" s="40">
        <f t="shared" si="15"/>
        <v>90</v>
      </c>
    </row>
    <row r="38" spans="1:18" ht="31.5" customHeight="1" x14ac:dyDescent="0.25">
      <c r="A38" s="12"/>
      <c r="B38" s="64" t="s">
        <v>75</v>
      </c>
      <c r="C38" s="83"/>
      <c r="D38" s="83"/>
      <c r="E38" s="83"/>
      <c r="F38" s="83"/>
      <c r="G38" s="65" t="s">
        <v>74</v>
      </c>
      <c r="H38" s="64" t="s">
        <v>37</v>
      </c>
      <c r="I38" s="64" t="s">
        <v>126</v>
      </c>
      <c r="J38" s="64" t="s">
        <v>126</v>
      </c>
      <c r="K38" s="66" t="s">
        <v>126</v>
      </c>
      <c r="L38" s="67"/>
      <c r="M38" s="68">
        <v>42382724.579999998</v>
      </c>
      <c r="N38" s="27">
        <f>N39</f>
        <v>60</v>
      </c>
      <c r="O38" s="27">
        <f t="shared" ref="O38:Q38" si="16">O39</f>
        <v>30100</v>
      </c>
      <c r="P38" s="27">
        <f t="shared" si="16"/>
        <v>0</v>
      </c>
      <c r="Q38" s="27">
        <f t="shared" si="16"/>
        <v>0</v>
      </c>
      <c r="R38" s="27">
        <f>N38+Q38</f>
        <v>60</v>
      </c>
    </row>
    <row r="39" spans="1:18" ht="29.25" customHeight="1" x14ac:dyDescent="0.2">
      <c r="A39" s="12"/>
      <c r="B39" s="48" t="s">
        <v>73</v>
      </c>
      <c r="C39" s="82"/>
      <c r="D39" s="82"/>
      <c r="E39" s="82"/>
      <c r="F39" s="82"/>
      <c r="G39" s="49" t="s">
        <v>70</v>
      </c>
      <c r="H39" s="48" t="s">
        <v>37</v>
      </c>
      <c r="I39" s="48" t="s">
        <v>39</v>
      </c>
      <c r="J39" s="48" t="s">
        <v>126</v>
      </c>
      <c r="K39" s="69" t="s">
        <v>126</v>
      </c>
      <c r="L39" s="70"/>
      <c r="M39" s="71">
        <v>16437024.58</v>
      </c>
      <c r="N39" s="33">
        <f>N40</f>
        <v>60</v>
      </c>
      <c r="O39" s="33">
        <f t="shared" ref="O39:Q39" si="17">O40</f>
        <v>30100</v>
      </c>
      <c r="P39" s="33">
        <f t="shared" si="17"/>
        <v>0</v>
      </c>
      <c r="Q39" s="33">
        <f t="shared" si="17"/>
        <v>0</v>
      </c>
      <c r="R39" s="33">
        <f>N39+Q39</f>
        <v>60</v>
      </c>
    </row>
    <row r="40" spans="1:18" ht="29.25" customHeight="1" x14ac:dyDescent="0.2">
      <c r="A40" s="12"/>
      <c r="B40" s="41" t="s">
        <v>72</v>
      </c>
      <c r="C40" s="41">
        <v>1</v>
      </c>
      <c r="D40" s="42">
        <v>300</v>
      </c>
      <c r="E40" s="42">
        <v>309</v>
      </c>
      <c r="F40" s="37" t="s">
        <v>69</v>
      </c>
      <c r="G40" s="43" t="s">
        <v>128</v>
      </c>
      <c r="H40" s="41" t="s">
        <v>37</v>
      </c>
      <c r="I40" s="41" t="s">
        <v>39</v>
      </c>
      <c r="J40" s="41" t="s">
        <v>40</v>
      </c>
      <c r="K40" s="41">
        <v>244</v>
      </c>
      <c r="L40" s="45">
        <v>30201</v>
      </c>
      <c r="M40" s="51">
        <v>600000</v>
      </c>
      <c r="N40" s="40">
        <v>60</v>
      </c>
      <c r="O40" s="46">
        <v>30100</v>
      </c>
      <c r="P40" s="1"/>
      <c r="Q40" s="47"/>
      <c r="R40" s="40">
        <f>N40+Q40</f>
        <v>60</v>
      </c>
    </row>
    <row r="41" spans="1:18" ht="16.5" customHeight="1" x14ac:dyDescent="0.25">
      <c r="A41" s="12"/>
      <c r="B41" s="64" t="s">
        <v>68</v>
      </c>
      <c r="C41" s="83"/>
      <c r="D41" s="83"/>
      <c r="E41" s="83"/>
      <c r="F41" s="83"/>
      <c r="G41" s="65" t="s">
        <v>67</v>
      </c>
      <c r="H41" s="64" t="s">
        <v>26</v>
      </c>
      <c r="I41" s="64" t="s">
        <v>126</v>
      </c>
      <c r="J41" s="64" t="s">
        <v>126</v>
      </c>
      <c r="K41" s="66" t="s">
        <v>126</v>
      </c>
      <c r="L41" s="67"/>
      <c r="M41" s="68">
        <v>239515854.03999999</v>
      </c>
      <c r="N41" s="27">
        <f>N42+N46</f>
        <v>900</v>
      </c>
      <c r="O41" s="27">
        <f t="shared" ref="O41:Q41" si="18">O42+O46</f>
        <v>90300</v>
      </c>
      <c r="P41" s="27">
        <f t="shared" si="18"/>
        <v>0</v>
      </c>
      <c r="Q41" s="27">
        <f t="shared" si="18"/>
        <v>220</v>
      </c>
      <c r="R41" s="27">
        <f>N41+Q41</f>
        <v>1120</v>
      </c>
    </row>
    <row r="42" spans="1:18" ht="16.5" customHeight="1" x14ac:dyDescent="0.2">
      <c r="A42" s="12"/>
      <c r="B42" s="48" t="s">
        <v>66</v>
      </c>
      <c r="C42" s="82"/>
      <c r="D42" s="82"/>
      <c r="E42" s="82"/>
      <c r="F42" s="82"/>
      <c r="G42" s="49" t="s">
        <v>60</v>
      </c>
      <c r="H42" s="48" t="s">
        <v>26</v>
      </c>
      <c r="I42" s="48" t="s">
        <v>39</v>
      </c>
      <c r="J42" s="48" t="s">
        <v>126</v>
      </c>
      <c r="K42" s="69" t="s">
        <v>126</v>
      </c>
      <c r="L42" s="70"/>
      <c r="M42" s="71">
        <v>58257800</v>
      </c>
      <c r="N42" s="33">
        <f>SUM(N43:N45)</f>
        <v>600</v>
      </c>
      <c r="O42" s="33">
        <f t="shared" ref="O42:Q42" si="19">SUM(O43:O45)</f>
        <v>60200</v>
      </c>
      <c r="P42" s="33">
        <f t="shared" si="19"/>
        <v>0</v>
      </c>
      <c r="Q42" s="33">
        <f t="shared" si="19"/>
        <v>0</v>
      </c>
      <c r="R42" s="33">
        <f>N42+Q42</f>
        <v>600</v>
      </c>
    </row>
    <row r="43" spans="1:18" ht="103.5" customHeight="1" x14ac:dyDescent="0.2">
      <c r="A43" s="12"/>
      <c r="B43" s="41" t="s">
        <v>65</v>
      </c>
      <c r="C43" s="41">
        <v>1</v>
      </c>
      <c r="D43" s="42">
        <v>400</v>
      </c>
      <c r="E43" s="42">
        <v>409</v>
      </c>
      <c r="F43" s="37" t="s">
        <v>59</v>
      </c>
      <c r="G43" s="72" t="s">
        <v>41</v>
      </c>
      <c r="H43" s="41" t="s">
        <v>26</v>
      </c>
      <c r="I43" s="41" t="s">
        <v>39</v>
      </c>
      <c r="J43" s="41" t="s">
        <v>59</v>
      </c>
      <c r="K43" s="41">
        <v>244</v>
      </c>
      <c r="L43" s="45">
        <v>20141</v>
      </c>
      <c r="M43" s="51">
        <v>1870000</v>
      </c>
      <c r="N43" s="40">
        <v>8</v>
      </c>
      <c r="O43" s="46">
        <v>30100</v>
      </c>
      <c r="P43" s="1"/>
      <c r="Q43" s="47"/>
      <c r="R43" s="40">
        <f t="shared" ref="R43:R47" si="20">N43+Q43</f>
        <v>8</v>
      </c>
    </row>
    <row r="44" spans="1:18" ht="90" customHeight="1" x14ac:dyDescent="0.2">
      <c r="A44" s="12"/>
      <c r="B44" s="41" t="s">
        <v>64</v>
      </c>
      <c r="C44" s="41">
        <v>1</v>
      </c>
      <c r="D44" s="42">
        <v>400</v>
      </c>
      <c r="E44" s="42">
        <v>409</v>
      </c>
      <c r="F44" s="37" t="s">
        <v>59</v>
      </c>
      <c r="G44" s="72" t="s">
        <v>22</v>
      </c>
      <c r="H44" s="41" t="s">
        <v>26</v>
      </c>
      <c r="I44" s="41" t="s">
        <v>39</v>
      </c>
      <c r="J44" s="41" t="s">
        <v>21</v>
      </c>
      <c r="K44" s="41" t="s">
        <v>27</v>
      </c>
      <c r="L44" s="45">
        <v>20141</v>
      </c>
      <c r="M44" s="51">
        <v>4790000</v>
      </c>
      <c r="N44" s="40">
        <v>142</v>
      </c>
      <c r="O44" s="46">
        <v>30100</v>
      </c>
      <c r="P44" s="1"/>
      <c r="Q44" s="47"/>
      <c r="R44" s="40">
        <f t="shared" si="20"/>
        <v>142</v>
      </c>
    </row>
    <row r="45" spans="1:18" ht="19.5" customHeight="1" x14ac:dyDescent="0.2">
      <c r="A45" s="12"/>
      <c r="B45" s="41" t="s">
        <v>63</v>
      </c>
      <c r="C45" s="78"/>
      <c r="D45" s="78"/>
      <c r="E45" s="78"/>
      <c r="F45" s="78"/>
      <c r="G45" s="43" t="s">
        <v>43</v>
      </c>
      <c r="H45" s="41" t="s">
        <v>26</v>
      </c>
      <c r="I45" s="41" t="s">
        <v>39</v>
      </c>
      <c r="J45" s="41" t="s">
        <v>42</v>
      </c>
      <c r="K45" s="41" t="s">
        <v>27</v>
      </c>
      <c r="L45" s="45"/>
      <c r="M45" s="51">
        <v>7000000</v>
      </c>
      <c r="N45" s="40">
        <v>450</v>
      </c>
      <c r="O45" s="46"/>
      <c r="P45" s="1"/>
      <c r="Q45" s="47"/>
      <c r="R45" s="40">
        <f t="shared" si="20"/>
        <v>450</v>
      </c>
    </row>
    <row r="46" spans="1:18" ht="16.5" customHeight="1" x14ac:dyDescent="0.2">
      <c r="A46" s="12"/>
      <c r="B46" s="48" t="s">
        <v>62</v>
      </c>
      <c r="C46" s="82"/>
      <c r="D46" s="82"/>
      <c r="E46" s="82"/>
      <c r="F46" s="82"/>
      <c r="G46" s="49" t="s">
        <v>20</v>
      </c>
      <c r="H46" s="48" t="s">
        <v>26</v>
      </c>
      <c r="I46" s="48">
        <v>10</v>
      </c>
      <c r="J46" s="48" t="s">
        <v>126</v>
      </c>
      <c r="K46" s="69" t="s">
        <v>126</v>
      </c>
      <c r="L46" s="70"/>
      <c r="M46" s="71">
        <v>31357048.620000001</v>
      </c>
      <c r="N46" s="33">
        <f>SUM(N47:N47)</f>
        <v>300</v>
      </c>
      <c r="O46" s="33">
        <f t="shared" ref="O46:Q46" si="21">SUM(O47:O47)</f>
        <v>30100</v>
      </c>
      <c r="P46" s="33">
        <f t="shared" si="21"/>
        <v>0</v>
      </c>
      <c r="Q46" s="33">
        <f t="shared" si="21"/>
        <v>220</v>
      </c>
      <c r="R46" s="33">
        <f t="shared" si="20"/>
        <v>520</v>
      </c>
    </row>
    <row r="47" spans="1:18" ht="29.25" customHeight="1" x14ac:dyDescent="0.2">
      <c r="A47" s="12"/>
      <c r="B47" s="41" t="s">
        <v>61</v>
      </c>
      <c r="C47" s="41">
        <v>1</v>
      </c>
      <c r="D47" s="42">
        <v>400</v>
      </c>
      <c r="E47" s="42">
        <v>410</v>
      </c>
      <c r="F47" s="37" t="s">
        <v>19</v>
      </c>
      <c r="G47" s="43" t="s">
        <v>130</v>
      </c>
      <c r="H47" s="41" t="s">
        <v>26</v>
      </c>
      <c r="I47" s="41">
        <v>10</v>
      </c>
      <c r="J47" s="41" t="s">
        <v>44</v>
      </c>
      <c r="K47" s="41">
        <v>242</v>
      </c>
      <c r="L47" s="45">
        <v>30201</v>
      </c>
      <c r="M47" s="51">
        <v>6558000</v>
      </c>
      <c r="N47" s="40">
        <v>300</v>
      </c>
      <c r="O47" s="46">
        <v>30100</v>
      </c>
      <c r="P47" s="1"/>
      <c r="Q47" s="47">
        <v>220</v>
      </c>
      <c r="R47" s="40">
        <f t="shared" si="20"/>
        <v>520</v>
      </c>
    </row>
    <row r="48" spans="1:18" ht="16.5" customHeight="1" x14ac:dyDescent="0.25">
      <c r="A48" s="12"/>
      <c r="B48" s="64" t="s">
        <v>18</v>
      </c>
      <c r="C48" s="83"/>
      <c r="D48" s="83"/>
      <c r="E48" s="83"/>
      <c r="F48" s="83"/>
      <c r="G48" s="65" t="s">
        <v>17</v>
      </c>
      <c r="H48" s="64" t="s">
        <v>45</v>
      </c>
      <c r="I48" s="64" t="s">
        <v>126</v>
      </c>
      <c r="J48" s="64" t="s">
        <v>126</v>
      </c>
      <c r="K48" s="66" t="s">
        <v>126</v>
      </c>
      <c r="L48" s="67"/>
      <c r="M48" s="68">
        <v>76518257</v>
      </c>
      <c r="N48" s="27">
        <f>N49+N52</f>
        <v>1923</v>
      </c>
      <c r="O48" s="27">
        <f t="shared" ref="O48:Q48" si="22">O49+O52</f>
        <v>90300</v>
      </c>
      <c r="P48" s="27">
        <f t="shared" si="22"/>
        <v>0</v>
      </c>
      <c r="Q48" s="27">
        <f t="shared" si="22"/>
        <v>1210</v>
      </c>
      <c r="R48" s="27">
        <f>N48+Q48</f>
        <v>3133</v>
      </c>
    </row>
    <row r="49" spans="1:18" ht="16.5" customHeight="1" x14ac:dyDescent="0.2">
      <c r="A49" s="12"/>
      <c r="B49" s="48" t="s">
        <v>16</v>
      </c>
      <c r="C49" s="82"/>
      <c r="D49" s="82"/>
      <c r="E49" s="82"/>
      <c r="F49" s="82"/>
      <c r="G49" s="49" t="s">
        <v>15</v>
      </c>
      <c r="H49" s="48" t="s">
        <v>45</v>
      </c>
      <c r="I49" s="48" t="s">
        <v>24</v>
      </c>
      <c r="J49" s="48" t="s">
        <v>126</v>
      </c>
      <c r="K49" s="69" t="s">
        <v>126</v>
      </c>
      <c r="L49" s="70"/>
      <c r="M49" s="71">
        <v>24407666.670000002</v>
      </c>
      <c r="N49" s="33">
        <f>SUM(N50:N51)</f>
        <v>423</v>
      </c>
      <c r="O49" s="33">
        <f t="shared" ref="O49:Q49" si="23">SUM(O50:O51)</f>
        <v>0</v>
      </c>
      <c r="P49" s="33">
        <f t="shared" si="23"/>
        <v>0</v>
      </c>
      <c r="Q49" s="33">
        <f t="shared" si="23"/>
        <v>0</v>
      </c>
      <c r="R49" s="33">
        <f>N49+Q49</f>
        <v>423</v>
      </c>
    </row>
    <row r="50" spans="1:18" ht="30.75" customHeight="1" x14ac:dyDescent="0.2">
      <c r="A50" s="12"/>
      <c r="B50" s="41" t="s">
        <v>14</v>
      </c>
      <c r="C50" s="41"/>
      <c r="D50" s="41"/>
      <c r="E50" s="41"/>
      <c r="F50" s="41"/>
      <c r="G50" s="43" t="s">
        <v>128</v>
      </c>
      <c r="H50" s="41" t="s">
        <v>45</v>
      </c>
      <c r="I50" s="41" t="s">
        <v>24</v>
      </c>
      <c r="J50" s="41" t="s">
        <v>47</v>
      </c>
      <c r="K50" s="41" t="s">
        <v>27</v>
      </c>
      <c r="L50" s="45"/>
      <c r="M50" s="51">
        <v>2440766.67</v>
      </c>
      <c r="N50" s="40">
        <v>50</v>
      </c>
      <c r="O50" s="46"/>
      <c r="P50" s="1"/>
      <c r="Q50" s="47"/>
      <c r="R50" s="40">
        <f t="shared" ref="R50:R58" si="24">N50+Q50</f>
        <v>50</v>
      </c>
    </row>
    <row r="51" spans="1:18" ht="18.75" customHeight="1" x14ac:dyDescent="0.2">
      <c r="A51" s="12"/>
      <c r="B51" s="41" t="s">
        <v>134</v>
      </c>
      <c r="C51" s="41"/>
      <c r="D51" s="41"/>
      <c r="E51" s="41"/>
      <c r="F51" s="41"/>
      <c r="G51" s="43" t="s">
        <v>129</v>
      </c>
      <c r="H51" s="41" t="s">
        <v>45</v>
      </c>
      <c r="I51" s="41" t="s">
        <v>24</v>
      </c>
      <c r="J51" s="41" t="s">
        <v>47</v>
      </c>
      <c r="K51" s="41" t="s">
        <v>133</v>
      </c>
      <c r="L51" s="45"/>
      <c r="M51" s="51">
        <v>2440766.67</v>
      </c>
      <c r="N51" s="40">
        <v>373</v>
      </c>
      <c r="O51" s="46"/>
      <c r="P51" s="1"/>
      <c r="Q51" s="47"/>
      <c r="R51" s="40">
        <f t="shared" si="24"/>
        <v>373</v>
      </c>
    </row>
    <row r="52" spans="1:18" ht="16.5" customHeight="1" x14ac:dyDescent="0.2">
      <c r="A52" s="12"/>
      <c r="B52" s="48" t="s">
        <v>13</v>
      </c>
      <c r="C52" s="48">
        <v>1</v>
      </c>
      <c r="D52" s="73">
        <v>500</v>
      </c>
      <c r="E52" s="73">
        <v>501</v>
      </c>
      <c r="F52" s="69" t="s">
        <v>10</v>
      </c>
      <c r="G52" s="49" t="s">
        <v>46</v>
      </c>
      <c r="H52" s="48" t="s">
        <v>45</v>
      </c>
      <c r="I52" s="48" t="s">
        <v>37</v>
      </c>
      <c r="J52" s="48"/>
      <c r="K52" s="48"/>
      <c r="L52" s="70">
        <v>20141</v>
      </c>
      <c r="M52" s="71">
        <v>2440766.67</v>
      </c>
      <c r="N52" s="33">
        <f>N53+N55+N57</f>
        <v>1500</v>
      </c>
      <c r="O52" s="33">
        <f t="shared" ref="O52:Q52" si="25">O53+O55+O57</f>
        <v>90300</v>
      </c>
      <c r="P52" s="33">
        <f t="shared" si="25"/>
        <v>0</v>
      </c>
      <c r="Q52" s="33">
        <f t="shared" si="25"/>
        <v>1210</v>
      </c>
      <c r="R52" s="33">
        <f t="shared" si="24"/>
        <v>2710</v>
      </c>
    </row>
    <row r="53" spans="1:18" ht="18" customHeight="1" x14ac:dyDescent="0.2">
      <c r="A53" s="12"/>
      <c r="B53" s="41" t="s">
        <v>12</v>
      </c>
      <c r="C53" s="41">
        <v>1</v>
      </c>
      <c r="D53" s="42">
        <v>500</v>
      </c>
      <c r="E53" s="42">
        <v>502</v>
      </c>
      <c r="F53" s="37" t="s">
        <v>5</v>
      </c>
      <c r="G53" s="43" t="s">
        <v>48</v>
      </c>
      <c r="H53" s="41" t="s">
        <v>45</v>
      </c>
      <c r="I53" s="41" t="s">
        <v>37</v>
      </c>
      <c r="J53" s="41" t="s">
        <v>49</v>
      </c>
      <c r="K53" s="37"/>
      <c r="L53" s="45">
        <v>20124</v>
      </c>
      <c r="M53" s="51">
        <v>2749700</v>
      </c>
      <c r="N53" s="40">
        <f>N54</f>
        <v>540</v>
      </c>
      <c r="O53" s="40">
        <f t="shared" ref="O53:Q53" si="26">O54</f>
        <v>30100</v>
      </c>
      <c r="P53" s="40">
        <f t="shared" si="26"/>
        <v>0</v>
      </c>
      <c r="Q53" s="40">
        <f t="shared" si="26"/>
        <v>0</v>
      </c>
      <c r="R53" s="40">
        <f t="shared" si="24"/>
        <v>540</v>
      </c>
    </row>
    <row r="54" spans="1:18" ht="29.25" customHeight="1" x14ac:dyDescent="0.2">
      <c r="A54" s="12"/>
      <c r="B54" s="41" t="s">
        <v>11</v>
      </c>
      <c r="C54" s="41">
        <v>1</v>
      </c>
      <c r="D54" s="42">
        <v>500</v>
      </c>
      <c r="E54" s="42">
        <v>502</v>
      </c>
      <c r="F54" s="37" t="s">
        <v>5</v>
      </c>
      <c r="G54" s="43" t="s">
        <v>128</v>
      </c>
      <c r="H54" s="41" t="s">
        <v>45</v>
      </c>
      <c r="I54" s="41" t="s">
        <v>37</v>
      </c>
      <c r="J54" s="41" t="s">
        <v>49</v>
      </c>
      <c r="K54" s="41">
        <v>244</v>
      </c>
      <c r="L54" s="45">
        <v>20124</v>
      </c>
      <c r="M54" s="51">
        <v>2749700</v>
      </c>
      <c r="N54" s="40">
        <v>540</v>
      </c>
      <c r="O54" s="46">
        <v>30100</v>
      </c>
      <c r="P54" s="1"/>
      <c r="Q54" s="47"/>
      <c r="R54" s="40">
        <f t="shared" si="24"/>
        <v>540</v>
      </c>
    </row>
    <row r="55" spans="1:18" ht="18" customHeight="1" x14ac:dyDescent="0.2">
      <c r="A55" s="12"/>
      <c r="B55" s="41" t="s">
        <v>9</v>
      </c>
      <c r="C55" s="78"/>
      <c r="D55" s="78"/>
      <c r="E55" s="78"/>
      <c r="F55" s="78"/>
      <c r="G55" s="43" t="s">
        <v>50</v>
      </c>
      <c r="H55" s="41" t="s">
        <v>45</v>
      </c>
      <c r="I55" s="41" t="s">
        <v>37</v>
      </c>
      <c r="J55" s="41" t="s">
        <v>51</v>
      </c>
      <c r="K55" s="41" t="s">
        <v>126</v>
      </c>
      <c r="L55" s="45"/>
      <c r="M55" s="51">
        <v>30000</v>
      </c>
      <c r="N55" s="40">
        <f>N56</f>
        <v>100</v>
      </c>
      <c r="O55" s="40">
        <f t="shared" ref="O55:Q55" si="27">O56</f>
        <v>30100</v>
      </c>
      <c r="P55" s="40">
        <f t="shared" si="27"/>
        <v>0</v>
      </c>
      <c r="Q55" s="40">
        <f t="shared" si="27"/>
        <v>100</v>
      </c>
      <c r="R55" s="40">
        <f t="shared" si="24"/>
        <v>200</v>
      </c>
    </row>
    <row r="56" spans="1:18" ht="29.25" customHeight="1" x14ac:dyDescent="0.2">
      <c r="A56" s="12"/>
      <c r="B56" s="41" t="s">
        <v>8</v>
      </c>
      <c r="C56" s="41">
        <v>1</v>
      </c>
      <c r="D56" s="42">
        <v>500</v>
      </c>
      <c r="E56" s="42">
        <v>502</v>
      </c>
      <c r="F56" s="37" t="s">
        <v>4</v>
      </c>
      <c r="G56" s="43" t="s">
        <v>128</v>
      </c>
      <c r="H56" s="41" t="s">
        <v>45</v>
      </c>
      <c r="I56" s="41" t="s">
        <v>37</v>
      </c>
      <c r="J56" s="41" t="s">
        <v>51</v>
      </c>
      <c r="K56" s="41">
        <v>244</v>
      </c>
      <c r="L56" s="45">
        <v>30201</v>
      </c>
      <c r="M56" s="51">
        <v>30000</v>
      </c>
      <c r="N56" s="40">
        <v>100</v>
      </c>
      <c r="O56" s="46">
        <v>30100</v>
      </c>
      <c r="P56" s="1"/>
      <c r="Q56" s="47">
        <v>100</v>
      </c>
      <c r="R56" s="40">
        <f t="shared" si="24"/>
        <v>200</v>
      </c>
    </row>
    <row r="57" spans="1:18" ht="18" customHeight="1" x14ac:dyDescent="0.2">
      <c r="A57" s="12"/>
      <c r="B57" s="41" t="s">
        <v>7</v>
      </c>
      <c r="C57" s="78"/>
      <c r="D57" s="78"/>
      <c r="E57" s="78"/>
      <c r="F57" s="78"/>
      <c r="G57" s="43" t="s">
        <v>52</v>
      </c>
      <c r="H57" s="41" t="s">
        <v>45</v>
      </c>
      <c r="I57" s="41" t="s">
        <v>37</v>
      </c>
      <c r="J57" s="41" t="s">
        <v>53</v>
      </c>
      <c r="K57" s="41" t="s">
        <v>126</v>
      </c>
      <c r="L57" s="45"/>
      <c r="M57" s="51">
        <v>30000</v>
      </c>
      <c r="N57" s="40">
        <f>N58</f>
        <v>860</v>
      </c>
      <c r="O57" s="40">
        <f t="shared" ref="O57:Q57" si="28">O58</f>
        <v>30100</v>
      </c>
      <c r="P57" s="40">
        <f t="shared" si="28"/>
        <v>0</v>
      </c>
      <c r="Q57" s="40">
        <f t="shared" si="28"/>
        <v>1110</v>
      </c>
      <c r="R57" s="40">
        <f t="shared" si="24"/>
        <v>1970</v>
      </c>
    </row>
    <row r="58" spans="1:18" ht="29.25" customHeight="1" x14ac:dyDescent="0.2">
      <c r="A58" s="12"/>
      <c r="B58" s="44" t="s">
        <v>6</v>
      </c>
      <c r="C58" s="44">
        <v>1</v>
      </c>
      <c r="D58" s="52">
        <v>500</v>
      </c>
      <c r="E58" s="52">
        <v>502</v>
      </c>
      <c r="F58" s="53" t="s">
        <v>4</v>
      </c>
      <c r="G58" s="43" t="s">
        <v>128</v>
      </c>
      <c r="H58" s="41" t="s">
        <v>45</v>
      </c>
      <c r="I58" s="41" t="s">
        <v>37</v>
      </c>
      <c r="J58" s="41" t="s">
        <v>53</v>
      </c>
      <c r="K58" s="41">
        <v>244</v>
      </c>
      <c r="L58" s="45">
        <v>30201</v>
      </c>
      <c r="M58" s="51">
        <v>30000</v>
      </c>
      <c r="N58" s="40">
        <v>860</v>
      </c>
      <c r="O58" s="46">
        <v>30100</v>
      </c>
      <c r="P58" s="1"/>
      <c r="Q58" s="47">
        <v>1110</v>
      </c>
      <c r="R58" s="40">
        <f t="shared" si="24"/>
        <v>1970</v>
      </c>
    </row>
    <row r="59" spans="1:18" ht="49.5" customHeight="1" x14ac:dyDescent="0.25">
      <c r="A59" s="12"/>
      <c r="B59" s="21" t="s">
        <v>54</v>
      </c>
      <c r="C59" s="84"/>
      <c r="D59" s="84"/>
      <c r="E59" s="84"/>
      <c r="F59" s="85"/>
      <c r="G59" s="23" t="s">
        <v>127</v>
      </c>
      <c r="H59" s="21">
        <v>14</v>
      </c>
      <c r="I59" s="21" t="s">
        <v>126</v>
      </c>
      <c r="J59" s="21" t="s">
        <v>126</v>
      </c>
      <c r="K59" s="24" t="s">
        <v>126</v>
      </c>
      <c r="L59" s="25"/>
      <c r="M59" s="26">
        <v>246386200</v>
      </c>
      <c r="N59" s="27">
        <f>N60</f>
        <v>7916.81</v>
      </c>
      <c r="O59" s="27">
        <f t="shared" ref="O59:Q59" si="29">O60</f>
        <v>0</v>
      </c>
      <c r="P59" s="27">
        <f t="shared" si="29"/>
        <v>0</v>
      </c>
      <c r="Q59" s="27">
        <f t="shared" si="29"/>
        <v>0</v>
      </c>
      <c r="R59" s="27">
        <f>N59+Q59</f>
        <v>7916.81</v>
      </c>
    </row>
    <row r="60" spans="1:18" ht="18.75" customHeight="1" x14ac:dyDescent="0.2">
      <c r="A60" s="12"/>
      <c r="B60" s="28" t="s">
        <v>3</v>
      </c>
      <c r="C60" s="80"/>
      <c r="D60" s="80"/>
      <c r="E60" s="80"/>
      <c r="F60" s="81"/>
      <c r="G60" s="29" t="s">
        <v>55</v>
      </c>
      <c r="H60" s="28">
        <v>14</v>
      </c>
      <c r="I60" s="28" t="s">
        <v>37</v>
      </c>
      <c r="J60" s="28" t="s">
        <v>126</v>
      </c>
      <c r="K60" s="30" t="s">
        <v>126</v>
      </c>
      <c r="L60" s="31"/>
      <c r="M60" s="32">
        <v>245586200</v>
      </c>
      <c r="N60" s="33">
        <f>N61</f>
        <v>7916.81</v>
      </c>
      <c r="O60" s="33">
        <f t="shared" ref="O60:Q60" si="30">O61</f>
        <v>0</v>
      </c>
      <c r="P60" s="33">
        <f t="shared" si="30"/>
        <v>0</v>
      </c>
      <c r="Q60" s="33">
        <f t="shared" si="30"/>
        <v>0</v>
      </c>
      <c r="R60" s="33">
        <f>N60+Q60</f>
        <v>7916.81</v>
      </c>
    </row>
    <row r="61" spans="1:18" ht="66" customHeight="1" x14ac:dyDescent="0.2">
      <c r="A61" s="12"/>
      <c r="B61" s="34" t="s">
        <v>2</v>
      </c>
      <c r="C61" s="78"/>
      <c r="D61" s="78"/>
      <c r="E61" s="78"/>
      <c r="F61" s="79"/>
      <c r="G61" s="35" t="s">
        <v>56</v>
      </c>
      <c r="H61" s="34">
        <v>14</v>
      </c>
      <c r="I61" s="34" t="s">
        <v>37</v>
      </c>
      <c r="J61" s="34" t="s">
        <v>57</v>
      </c>
      <c r="K61" s="41" t="s">
        <v>58</v>
      </c>
      <c r="L61" s="38"/>
      <c r="M61" s="39">
        <v>156000000</v>
      </c>
      <c r="N61" s="40">
        <v>7916.81</v>
      </c>
      <c r="O61" s="46"/>
      <c r="P61" s="1"/>
      <c r="Q61" s="47"/>
      <c r="R61" s="40">
        <f>N61+Q61</f>
        <v>7916.81</v>
      </c>
    </row>
    <row r="62" spans="1:18" ht="35.25" customHeight="1" x14ac:dyDescent="0.25">
      <c r="B62" s="74"/>
      <c r="C62" s="74"/>
      <c r="D62" s="74"/>
      <c r="E62" s="74"/>
      <c r="F62" s="74"/>
      <c r="G62" s="75" t="s">
        <v>140</v>
      </c>
      <c r="H62" s="76"/>
      <c r="I62" s="76"/>
      <c r="J62" s="76"/>
      <c r="K62" s="76"/>
      <c r="L62" s="76"/>
      <c r="M62" s="76"/>
      <c r="N62" s="77">
        <f>N11+N34+N38+N41+N48+N59</f>
        <v>18172.100000000002</v>
      </c>
      <c r="O62" s="77">
        <f t="shared" ref="O62:Q62" si="31">O11+O34+O38+O41+O48+O59</f>
        <v>541908</v>
      </c>
      <c r="P62" s="77">
        <f t="shared" si="31"/>
        <v>0</v>
      </c>
      <c r="Q62" s="77">
        <f t="shared" si="31"/>
        <v>2999.7276700000002</v>
      </c>
      <c r="R62" s="77">
        <f>Q62+N62</f>
        <v>21171.827670000002</v>
      </c>
    </row>
  </sheetData>
  <mergeCells count="38">
    <mergeCell ref="Q8:Q9"/>
    <mergeCell ref="B6:R6"/>
    <mergeCell ref="C45:F45"/>
    <mergeCell ref="C39:F39"/>
    <mergeCell ref="G8:G9"/>
    <mergeCell ref="H8:H9"/>
    <mergeCell ref="I8:I9"/>
    <mergeCell ref="K8:K9"/>
    <mergeCell ref="J8:J9"/>
    <mergeCell ref="C22:F22"/>
    <mergeCell ref="C21:F21"/>
    <mergeCell ref="C24:F24"/>
    <mergeCell ref="N8:N9"/>
    <mergeCell ref="R8:R9"/>
    <mergeCell ref="C35:F35"/>
    <mergeCell ref="C18:F18"/>
    <mergeCell ref="F8:F9"/>
    <mergeCell ref="C16:F16"/>
    <mergeCell ref="C8:C9"/>
    <mergeCell ref="C25:F25"/>
    <mergeCell ref="B8:B9"/>
    <mergeCell ref="C34:F34"/>
    <mergeCell ref="C27:F27"/>
    <mergeCell ref="C12:F12"/>
    <mergeCell ref="C15:F15"/>
    <mergeCell ref="C13:F13"/>
    <mergeCell ref="C61:F61"/>
    <mergeCell ref="C60:F60"/>
    <mergeCell ref="C57:F57"/>
    <mergeCell ref="C36:F36"/>
    <mergeCell ref="C46:F46"/>
    <mergeCell ref="C38:F38"/>
    <mergeCell ref="C41:F41"/>
    <mergeCell ref="C48:F48"/>
    <mergeCell ref="C59:F59"/>
    <mergeCell ref="C49:F49"/>
    <mergeCell ref="C55:F55"/>
    <mergeCell ref="C42:F42"/>
  </mergeCells>
  <phoneticPr fontId="0" type="noConversion"/>
  <pageMargins left="0.39370078740157483" right="0.39370078740157483" top="0.78740157480314965" bottom="0.78740157480314965" header="0" footer="0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№5</vt:lpstr>
      <vt:lpstr>'Приложение №5'!Заголовки_для_печати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Ольга Владимировна</dc:creator>
  <cp:lastModifiedBy>ShabalinaOV</cp:lastModifiedBy>
  <cp:lastPrinted>2015-02-04T03:40:08Z</cp:lastPrinted>
  <dcterms:created xsi:type="dcterms:W3CDTF">2014-11-07T07:56:37Z</dcterms:created>
  <dcterms:modified xsi:type="dcterms:W3CDTF">2015-02-06T03:48:20Z</dcterms:modified>
</cp:coreProperties>
</file>