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61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<sst xmlns="http://schemas.openxmlformats.org/spreadsheetml/2006/main" count="411" uniqueCount="191">
  <si>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</si>
  <si>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</si>
  <si>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</si>
  <si>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</si>
  <si>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</si>
  <si>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</si>
  <si>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</si>
  <si>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</si>
  <si>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</si>
  <si>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</si>
  <si>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</si>
  <si>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</si>
  <si>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</si>
  <si>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</si>
  <si>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</si>
  <si>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</si>
  <si>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</si>
  <si>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</si>
  <si>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</si>
  <si>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</si>
  <si>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</si>
  <si>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</si>
  <si>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</si>
  <si>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</si>
  <si>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</si>
  <si>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</si>
  <si>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</si>
  <si>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</si>
  <si>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</si>
  <si>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</si>
  <si>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</si>
  <si>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-</t>
  </si>
  <si>
    <t>182 10601030 10 1000 110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</si>
  <si>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</si>
  <si>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</si>
  <si>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</si>
  <si>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</si>
  <si>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</si>
  <si>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</si>
  <si>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</si>
  <si>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</si>
  <si>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</si>
  <si>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</si>
  <si>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</si>
  <si>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</si>
  <si>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</si>
  <si>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</si>
  <si>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</si>
  <si>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</si>
  <si>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</si>
  <si>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</si>
  <si>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</si>
  <si>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</si>
  <si>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</si>
  <si>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</si>
  <si>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</si>
  <si>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</si>
  <si>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</si>
  <si>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</si>
  <si>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</si>
  <si>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</si>
  <si>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</si>
  <si>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</si>
  <si>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</si>
  <si>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</si>
  <si>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6 (4-5)</t>
  </si>
  <si>
    <t>Бюджет СП Сентябрьский</t>
  </si>
  <si>
    <t>Исполнитель:</t>
  </si>
  <si>
    <t>(подпись)</t>
  </si>
  <si>
    <t>МУ "Администрация поселения Сентябрьский"</t>
  </si>
  <si>
    <t>182 10102030 01 3000 110</t>
  </si>
  <si>
    <t>182 10102010 01 0000 110</t>
  </si>
  <si>
    <t>650 20201003 10 0000 151</t>
  </si>
  <si>
    <t>650 11701050 10 0000 180</t>
  </si>
  <si>
    <t>182 10102010 01 1000 110</t>
  </si>
  <si>
    <t>650 20201999 10 0000 151</t>
  </si>
  <si>
    <t>Прочие дотации бюджетам поселений</t>
  </si>
  <si>
    <t>182 10601030 10 0000 110</t>
  </si>
  <si>
    <t>650 10804020 01 0000 110</t>
  </si>
  <si>
    <t>650 11105075 10 0000 120</t>
  </si>
  <si>
    <t>Доходы от сдачи в аренду имущества, составляющего казну поселений (за исключением земельных участков)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</si>
  <si>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</si>
  <si>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</si>
  <si>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Невыясненные поступления, зачисляемые в бюджеты поселений</t>
  </si>
  <si>
    <t xml:space="preserve">по ОКТМО </t>
  </si>
  <si>
    <t>Дотации бюджетам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</si>
  <si>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</si>
  <si>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</si>
  <si>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находящимся в пределах границы поселения</t>
  </si>
  <si>
    <t>650 11401050 10 0000 410</t>
  </si>
  <si>
    <t>Доходы от продажи квартир, находящихся в собственности поселений</t>
  </si>
  <si>
    <t>182 10601030 10 4000 110</t>
  </si>
  <si>
    <t>182 10601030 10 2100 110</t>
  </si>
  <si>
    <t>182 10606033 10 0000 110</t>
  </si>
  <si>
    <t>182 10606043 10 0000 110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</si>
  <si>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</si>
  <si>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</si>
  <si>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</si>
  <si>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182 10606033 10 1000 110</t>
  </si>
  <si>
    <t>182 10606033 10 2000 110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</si>
  <si>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</si>
  <si>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     0 SYSDBA, SYSDBA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</si>
  <si>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</si>
  <si>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182 10606043 10 2100 110</t>
  </si>
  <si>
    <t>182 10606033 10 4000 110</t>
  </si>
  <si>
    <t>Земельный налог, взимаемый по ставке 0,3% и прменяемый к объектам налогообложения, расположенным в границах сельских поселения</t>
  </si>
  <si>
    <t>650 11109045 10 0000 120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</si>
  <si>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</si>
  <si>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650 11302995 10 0000 130</t>
  </si>
  <si>
    <t>Прочие доходы от компенсации затрат бюджетов поселений</t>
  </si>
  <si>
    <t>650 11623051 10 0000 140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</si>
  <si>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</si>
  <si>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(пени по соответствующему платежу)</t>
  </si>
  <si>
    <t>Налог на доходы физических лиц с доходов,  полученных физическими лицами, не являющимися налоговыми резидентами Российской Федерации  (суммы денежных взысканий (штрафов) по соответствующему платежу согласно законодательству)</t>
  </si>
  <si>
    <t>______________________</t>
  </si>
  <si>
    <t>182 10606043 10 3000 110</t>
  </si>
  <si>
    <t xml:space="preserve">650 0102 5010002030 121 </t>
  </si>
  <si>
    <t xml:space="preserve">650 0102 5010002030 122 </t>
  </si>
  <si>
    <t xml:space="preserve">650 0102 5010002030 129 </t>
  </si>
  <si>
    <t xml:space="preserve">650 0104 5010002040 121 </t>
  </si>
  <si>
    <t xml:space="preserve">650 0104 5010002040 129 </t>
  </si>
  <si>
    <t xml:space="preserve">650 0111 5000020940 870 </t>
  </si>
  <si>
    <t xml:space="preserve">650 0113 5030009200 244 </t>
  </si>
  <si>
    <t xml:space="preserve">650 0113 5030009250 122 </t>
  </si>
  <si>
    <t xml:space="preserve">650 0113 5030009300 244 </t>
  </si>
  <si>
    <t xml:space="preserve">650 0113 5030009300 851 </t>
  </si>
  <si>
    <t xml:space="preserve">650 0113 5030009300 852 </t>
  </si>
  <si>
    <t xml:space="preserve">650 0113 5030009300 853 </t>
  </si>
  <si>
    <t xml:space="preserve">650 0113 5020000600 111 </t>
  </si>
  <si>
    <t xml:space="preserve">650 0113 5020000600 112 </t>
  </si>
  <si>
    <t xml:space="preserve">650 0113 5020000600 119 </t>
  </si>
  <si>
    <t xml:space="preserve">650 0113 5020000600 242 </t>
  </si>
  <si>
    <t xml:space="preserve">650 0113 5020000600 244 </t>
  </si>
  <si>
    <t xml:space="preserve">650 0113 5020000600 852 </t>
  </si>
  <si>
    <t xml:space="preserve">650 0113 5020000600 853 </t>
  </si>
  <si>
    <t xml:space="preserve">650 0203 5000051180 121 </t>
  </si>
  <si>
    <t xml:space="preserve">650 0203 5000051180 129 </t>
  </si>
  <si>
    <t xml:space="preserve">650 0309 5030003090 244 </t>
  </si>
  <si>
    <t xml:space="preserve">650 0314 0900107950 244 </t>
  </si>
  <si>
    <t xml:space="preserve">650 0409 0300107950 244 </t>
  </si>
  <si>
    <t xml:space="preserve">650 0409 1500282390 244 </t>
  </si>
  <si>
    <t xml:space="preserve">650 0409 15002S2390 244 </t>
  </si>
  <si>
    <t xml:space="preserve">650 0501 1600120963 244 </t>
  </si>
  <si>
    <t xml:space="preserve">650 0501 5030000350 244 </t>
  </si>
  <si>
    <t xml:space="preserve">650 0503 5030006100 244 </t>
  </si>
  <si>
    <t xml:space="preserve">650 0503 5030006300 244 </t>
  </si>
  <si>
    <t xml:space="preserve">650 0503 5030006500 244 </t>
  </si>
  <si>
    <t xml:space="preserve">650 0707 5030004310 244 </t>
  </si>
  <si>
    <t xml:space="preserve">650 1403 5030089020 540 </t>
  </si>
  <si>
    <t xml:space="preserve">650 0503 0920120616 244 </t>
  </si>
  <si>
    <t>182 10102030 01 1000 110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</si>
  <si>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</si>
  <si>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
</t>
  </si>
  <si>
    <t>650 21905000 10 0000 151</t>
  </si>
  <si>
    <t>650 11402053 10 0000 410</t>
  </si>
  <si>
    <t>КОСГУ</t>
  </si>
  <si>
    <t>на 1 мая 2016 г.</t>
  </si>
  <si>
    <t>211</t>
  </si>
  <si>
    <t>212</t>
  </si>
  <si>
    <t>213</t>
  </si>
  <si>
    <t>290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</si>
  <si>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</si>
  <si>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</si>
  <si>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</si>
  <si>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</si>
  <si>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221</t>
  </si>
  <si>
    <t>225</t>
  </si>
  <si>
    <t>226</t>
  </si>
  <si>
    <t>340</t>
  </si>
  <si>
    <t>310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</si>
  <si>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</si>
  <si>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</si>
  <si>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</si>
  <si>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</si>
  <si>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</si>
  <si>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223</t>
  </si>
  <si>
    <t>Коммунальные услуги</t>
  </si>
  <si>
    <t>224</t>
  </si>
  <si>
    <t>Арендная плата за пользование имуществом</t>
  </si>
  <si>
    <t>251</t>
  </si>
  <si>
    <t>Перечисления другим бюджетам бюджетной системы Российской Федерации</t>
  </si>
  <si>
    <t>01 мая 2016 г.</t>
  </si>
  <si>
    <t>Глава поселения</t>
  </si>
  <si>
    <t>Главный бухгалтер</t>
  </si>
  <si>
    <t>А.В. Светлаков</t>
  </si>
  <si>
    <t>О.В. Шабалина</t>
  </si>
  <si>
    <t xml:space="preserve">650 0314 1010182300 360 </t>
  </si>
  <si>
    <t xml:space="preserve">650 0605 1200220629 244 </t>
  </si>
  <si>
    <t>182 10102020 01 2100 110</t>
  </si>
  <si>
    <t>182 10102020 01 1000 110</t>
  </si>
  <si>
    <t xml:space="preserve">650 0314 10101S2300 360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</si>
</sst>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13" xfId="0" applyNumberFormat="1" applyFont="1" applyFill="1" applyBorder="1" applyAlignment="1">
      <alignment horizontal="center" vertical="center" wrapText="1"/>
    </xf>
    <xf numFmtId="14" fontId="5" fillId="32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32" borderId="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5" fillId="32" borderId="19" xfId="0" applyNumberFormat="1" applyFont="1" applyFill="1" applyBorder="1" applyAlignment="1">
      <alignment horizontal="left" vertical="center" wrapText="1"/>
    </xf>
    <xf numFmtId="0" fontId="5" fillId="32" borderId="20" xfId="0" applyNumberFormat="1" applyFont="1" applyFill="1" applyBorder="1" applyAlignment="1">
      <alignment horizontal="left" vertical="center" wrapText="1"/>
    </xf>
    <xf numFmtId="0" fontId="5" fillId="32" borderId="21" xfId="0" applyNumberFormat="1" applyFont="1" applyFill="1" applyBorder="1" applyAlignment="1">
      <alignment horizontal="left" vertical="center" wrapText="1"/>
    </xf>
    <xf numFmtId="0" fontId="5" fillId="32" borderId="22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18" xfId="0" applyNumberFormat="1" applyFont="1" applyFill="1" applyBorder="1" applyAlignment="1">
      <alignment horizontal="center" vertical="center" wrapText="1"/>
    </xf>
    <xf numFmtId="0" fontId="8" fillId="32" borderId="16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8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" fontId="12" fillId="32" borderId="17" xfId="0" applyNumberFormat="1" applyFont="1" applyFill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left" vertical="center" wrapText="1"/>
    </xf>
    <xf numFmtId="4" fontId="12" fillId="32" borderId="15" xfId="0" applyNumberFormat="1" applyFont="1" applyFill="1" applyBorder="1" applyAlignment="1">
      <alignment horizontal="center" vertical="center" wrapText="1"/>
    </xf>
    <xf numFmtId="4" fontId="12" fillId="32" borderId="18" xfId="0" applyNumberFormat="1" applyFont="1" applyFill="1" applyBorder="1" applyAlignment="1">
      <alignment horizontal="center" vertical="center" wrapText="1"/>
    </xf>
    <xf numFmtId="4" fontId="12" fillId="32" borderId="16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left" vertical="center" wrapText="1"/>
    </xf>
    <xf numFmtId="0" fontId="5" fillId="32" borderId="18" xfId="0" applyNumberFormat="1" applyFont="1" applyFill="1" applyBorder="1" applyAlignment="1">
      <alignment horizontal="left" vertical="center" wrapText="1"/>
    </xf>
    <xf numFmtId="0" fontId="5" fillId="32" borderId="16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0" borderId="18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32" borderId="0" xfId="0" applyNumberFormat="1" applyFont="1" applyFill="1" applyAlignment="1">
      <alignment horizontal="right" wrapText="1"/>
    </xf>
    <xf numFmtId="0" fontId="4" fillId="32" borderId="0" xfId="0" applyNumberFormat="1" applyFont="1" applyFill="1" applyAlignment="1">
      <alignment horizontal="center" wrapText="1"/>
    </xf>
    <xf numFmtId="0" fontId="5" fillId="32" borderId="0" xfId="0" applyNumberFormat="1" applyFont="1" applyFill="1" applyAlignment="1">
      <alignment horizontal="left" wrapText="1"/>
    </xf>
    <xf numFmtId="0" fontId="6" fillId="32" borderId="24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2" borderId="0" xfId="0" applyNumberFormat="1" applyFont="1" applyFill="1" applyAlignment="1">
      <alignment horizont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7" fillId="32" borderId="18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32" borderId="25" xfId="0" applyNumberFormat="1" applyFont="1" applyFill="1" applyBorder="1" applyAlignment="1">
      <alignment horizontal="left" vertical="center" wrapText="1"/>
    </xf>
    <xf numFmtId="0" fontId="5" fillId="32" borderId="26" xfId="0" applyNumberFormat="1" applyFont="1" applyFill="1" applyBorder="1" applyAlignment="1">
      <alignment horizontal="left" vertical="center" wrapText="1"/>
    </xf>
    <xf numFmtId="0" fontId="5" fillId="32" borderId="27" xfId="0" applyNumberFormat="1" applyFont="1" applyFill="1" applyBorder="1" applyAlignment="1">
      <alignment horizontal="left" vertical="center" wrapText="1"/>
    </xf>
    <xf numFmtId="0" fontId="7" fillId="32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8"/>
  <sheetViews>
    <sheetView tabSelected="1" view="pageBreakPreview" zoomScaleSheetLayoutView="100" workbookViewId="0" topLeftCell="A92">
      <selection activeCell="P46" sqref="P46:S4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40.0039062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6" width="7.421875" style="1" customWidth="1"/>
    <col min="17" max="18" width="2.7109375" style="1" customWidth="1"/>
    <col min="19" max="19" width="9.00390625" style="1" customWidth="1"/>
    <col min="20" max="20" width="7.7109375" style="1" customWidth="1"/>
    <col min="21" max="21" width="3.7109375" style="1" customWidth="1"/>
    <col min="22" max="22" width="1.7109375" style="1" customWidth="1"/>
    <col min="23" max="24" width="4.7109375" style="1" customWidth="1"/>
    <col min="25" max="25" width="12.7109375" style="1" customWidth="1"/>
    <col min="27" max="27" width="12.7109375" style="0" bestFit="1" customWidth="1"/>
  </cols>
  <sheetData>
    <row r="1" spans="1:25" s="1" customFormat="1" ht="12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2" t="s">
        <v>1</v>
      </c>
    </row>
    <row r="2" spans="1:25" s="1" customFormat="1" ht="12.75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3" t="s">
        <v>3</v>
      </c>
    </row>
    <row r="3" spans="1:25" s="1" customFormat="1" ht="12.75">
      <c r="A3" s="90" t="s">
        <v>156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89" t="s">
        <v>4</v>
      </c>
      <c r="X3" s="89"/>
      <c r="Y3" s="7">
        <v>42491</v>
      </c>
    </row>
    <row r="4" spans="1:25" s="1" customFormat="1" ht="12.75">
      <c r="A4" s="91" t="s">
        <v>5</v>
      </c>
      <c r="B4" s="91"/>
      <c r="C4" s="91"/>
      <c r="D4" s="91"/>
      <c r="E4" s="91"/>
      <c r="F4" s="92" t="s">
        <v>69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89" t="s">
        <v>6</v>
      </c>
      <c r="W4" s="89"/>
      <c r="X4" s="89"/>
      <c r="Y4" s="4">
        <v>93918995</v>
      </c>
    </row>
    <row r="5" spans="1:25" s="1" customFormat="1" ht="12.75">
      <c r="A5" s="91"/>
      <c r="B5" s="91"/>
      <c r="C5" s="91"/>
      <c r="D5" s="91"/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89" t="s">
        <v>7</v>
      </c>
      <c r="W5" s="89"/>
      <c r="X5" s="89"/>
      <c r="Y5" s="4">
        <v>650</v>
      </c>
    </row>
    <row r="6" spans="1:25" s="1" customFormat="1" ht="12.75">
      <c r="A6" s="91" t="s">
        <v>9</v>
      </c>
      <c r="B6" s="91"/>
      <c r="C6" s="91"/>
      <c r="D6" s="91"/>
      <c r="E6" s="91"/>
      <c r="F6" s="91"/>
      <c r="G6" s="92" t="s">
        <v>66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89" t="s">
        <v>84</v>
      </c>
      <c r="W6" s="89"/>
      <c r="X6" s="89"/>
      <c r="Y6" s="4">
        <v>71818406</v>
      </c>
    </row>
    <row r="7" spans="1:25" s="1" customFormat="1" ht="12.75">
      <c r="A7" s="5" t="s">
        <v>10</v>
      </c>
      <c r="B7" s="91" t="s">
        <v>11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4" t="s">
        <v>8</v>
      </c>
    </row>
    <row r="8" spans="1:25" s="1" customFormat="1" ht="12.75">
      <c r="A8" s="91" t="s">
        <v>12</v>
      </c>
      <c r="B8" s="91"/>
      <c r="C8" s="91"/>
      <c r="D8" s="91"/>
      <c r="E8" s="91" t="s">
        <v>13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89" t="s">
        <v>14</v>
      </c>
      <c r="V8" s="89"/>
      <c r="W8" s="89"/>
      <c r="X8" s="89"/>
      <c r="Y8" s="6" t="s">
        <v>15</v>
      </c>
    </row>
    <row r="9" spans="1:25" s="1" customFormat="1" ht="12.75">
      <c r="A9" s="98" t="s">
        <v>16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s="1" customFormat="1" ht="33.75" customHeight="1">
      <c r="A10" s="47" t="s">
        <v>17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 t="s">
        <v>18</v>
      </c>
      <c r="M10" s="47"/>
      <c r="N10" s="47" t="s">
        <v>19</v>
      </c>
      <c r="O10" s="47"/>
      <c r="P10" s="55" t="s">
        <v>20</v>
      </c>
      <c r="Q10" s="56"/>
      <c r="R10" s="56"/>
      <c r="S10" s="39"/>
      <c r="T10" s="47" t="s">
        <v>21</v>
      </c>
      <c r="U10" s="47"/>
      <c r="V10" s="47"/>
      <c r="W10" s="47"/>
      <c r="X10" s="47" t="s">
        <v>22</v>
      </c>
      <c r="Y10" s="47"/>
    </row>
    <row r="11" spans="1:25" s="1" customFormat="1" ht="13.5" customHeight="1">
      <c r="A11" s="77" t="s">
        <v>23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 t="s">
        <v>24</v>
      </c>
      <c r="M11" s="77"/>
      <c r="N11" s="77" t="s">
        <v>25</v>
      </c>
      <c r="O11" s="77"/>
      <c r="P11" s="52" t="s">
        <v>26</v>
      </c>
      <c r="Q11" s="53"/>
      <c r="R11" s="53"/>
      <c r="S11" s="54"/>
      <c r="T11" s="77" t="s">
        <v>27</v>
      </c>
      <c r="U11" s="77"/>
      <c r="V11" s="77"/>
      <c r="W11" s="77"/>
      <c r="X11" s="77" t="s">
        <v>65</v>
      </c>
      <c r="Y11" s="77"/>
    </row>
    <row r="12" spans="1:25" s="1" customFormat="1" ht="13.5" customHeight="1">
      <c r="A12" s="46" t="s">
        <v>28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 t="s">
        <v>29</v>
      </c>
      <c r="M12" s="47"/>
      <c r="N12" s="47" t="s">
        <v>30</v>
      </c>
      <c r="O12" s="47"/>
      <c r="P12" s="42">
        <f>P13+P19+P23+P27+P31+P33+P34+P36+P37+P39+P40+P41+P42+P44+P45+P46</f>
        <v>28438340.01</v>
      </c>
      <c r="Q12" s="43"/>
      <c r="R12" s="43"/>
      <c r="S12" s="44"/>
      <c r="T12" s="45">
        <f>SUM(T13:W46)</f>
        <v>13836566.45</v>
      </c>
      <c r="U12" s="45"/>
      <c r="V12" s="45"/>
      <c r="W12" s="45"/>
      <c r="X12" s="45">
        <f aca="true" t="shared" si="0" ref="X12:X21">SUM(P12-T12)</f>
        <v>14601773.560000002</v>
      </c>
      <c r="Y12" s="45"/>
    </row>
    <row r="13" spans="1:27" s="19" customFormat="1" ht="39" customHeight="1">
      <c r="A13" s="93" t="s">
        <v>86</v>
      </c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96"/>
      <c r="M13" s="97"/>
      <c r="N13" s="101" t="s">
        <v>71</v>
      </c>
      <c r="O13" s="101"/>
      <c r="P13" s="49">
        <v>10655000</v>
      </c>
      <c r="Q13" s="50"/>
      <c r="R13" s="50"/>
      <c r="S13" s="51"/>
      <c r="T13" s="82">
        <v>0</v>
      </c>
      <c r="U13" s="82"/>
      <c r="V13" s="82"/>
      <c r="W13" s="82"/>
      <c r="X13" s="82">
        <f t="shared" si="0"/>
        <v>10655000</v>
      </c>
      <c r="Y13" s="82"/>
      <c r="AA13" s="20"/>
    </row>
    <row r="14" spans="1:27" s="19" customFormat="1" ht="45.75" customHeight="1">
      <c r="A14" s="46" t="s">
        <v>81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74"/>
      <c r="M14" s="75"/>
      <c r="N14" s="48" t="s">
        <v>74</v>
      </c>
      <c r="O14" s="48"/>
      <c r="P14" s="42">
        <v>0</v>
      </c>
      <c r="Q14" s="43"/>
      <c r="R14" s="43"/>
      <c r="S14" s="44"/>
      <c r="T14" s="63">
        <v>3516633.18</v>
      </c>
      <c r="U14" s="63"/>
      <c r="V14" s="63"/>
      <c r="W14" s="63"/>
      <c r="X14" s="45">
        <f t="shared" si="0"/>
        <v>-3516633.18</v>
      </c>
      <c r="Y14" s="45"/>
      <c r="AA14" s="20"/>
    </row>
    <row r="15" spans="1:30" s="1" customFormat="1" ht="33" customHeight="1">
      <c r="A15" s="46" t="s">
        <v>112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 t="s">
        <v>8</v>
      </c>
      <c r="M15" s="47"/>
      <c r="N15" s="48" t="s">
        <v>189</v>
      </c>
      <c r="O15" s="48"/>
      <c r="P15" s="42">
        <v>0</v>
      </c>
      <c r="Q15" s="43"/>
      <c r="R15" s="43"/>
      <c r="S15" s="44"/>
      <c r="T15" s="45">
        <v>6872.4</v>
      </c>
      <c r="U15" s="45"/>
      <c r="V15" s="45"/>
      <c r="W15" s="45"/>
      <c r="X15" s="45">
        <f t="shared" si="0"/>
        <v>-6872.4</v>
      </c>
      <c r="Y15" s="45"/>
      <c r="AA15" s="12"/>
      <c r="AD15" s="22"/>
    </row>
    <row r="16" spans="1:30" s="1" customFormat="1" ht="33" customHeight="1">
      <c r="A16" s="46" t="s">
        <v>112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 t="s">
        <v>8</v>
      </c>
      <c r="M16" s="47"/>
      <c r="N16" s="48" t="s">
        <v>188</v>
      </c>
      <c r="O16" s="48"/>
      <c r="P16" s="42">
        <v>0</v>
      </c>
      <c r="Q16" s="43"/>
      <c r="R16" s="43"/>
      <c r="S16" s="44"/>
      <c r="T16" s="45">
        <v>523.51</v>
      </c>
      <c r="U16" s="45"/>
      <c r="V16" s="45"/>
      <c r="W16" s="45"/>
      <c r="X16" s="45">
        <f t="shared" si="0"/>
        <v>-523.51</v>
      </c>
      <c r="Y16" s="45"/>
      <c r="AA16" s="12"/>
      <c r="AD16" s="22"/>
    </row>
    <row r="17" spans="1:30" s="1" customFormat="1" ht="33" customHeight="1">
      <c r="A17" s="46" t="s">
        <v>113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 t="s">
        <v>8</v>
      </c>
      <c r="M17" s="47"/>
      <c r="N17" s="48" t="s">
        <v>150</v>
      </c>
      <c r="O17" s="48"/>
      <c r="P17" s="42">
        <v>0</v>
      </c>
      <c r="Q17" s="43"/>
      <c r="R17" s="43"/>
      <c r="S17" s="44"/>
      <c r="T17" s="45">
        <v>1975</v>
      </c>
      <c r="U17" s="45"/>
      <c r="V17" s="45"/>
      <c r="W17" s="45"/>
      <c r="X17" s="45">
        <f t="shared" si="0"/>
        <v>-1975</v>
      </c>
      <c r="Y17" s="45"/>
      <c r="AA17" s="12"/>
      <c r="AD17" s="22"/>
    </row>
    <row r="18" spans="1:27" s="1" customFormat="1" ht="34.5" customHeight="1">
      <c r="A18" s="46" t="s">
        <v>113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 t="s">
        <v>8</v>
      </c>
      <c r="M18" s="47"/>
      <c r="N18" s="48" t="s">
        <v>70</v>
      </c>
      <c r="O18" s="48"/>
      <c r="P18" s="42">
        <v>0</v>
      </c>
      <c r="Q18" s="43"/>
      <c r="R18" s="43"/>
      <c r="S18" s="44"/>
      <c r="T18" s="45">
        <v>50</v>
      </c>
      <c r="U18" s="45"/>
      <c r="V18" s="45"/>
      <c r="W18" s="45"/>
      <c r="X18" s="45">
        <f t="shared" si="0"/>
        <v>-50</v>
      </c>
      <c r="Y18" s="45"/>
      <c r="AA18" s="12"/>
    </row>
    <row r="19" spans="1:27" s="1" customFormat="1" ht="35.25" customHeight="1">
      <c r="A19" s="99" t="s">
        <v>87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78" t="s">
        <v>8</v>
      </c>
      <c r="M19" s="78"/>
      <c r="N19" s="78" t="s">
        <v>77</v>
      </c>
      <c r="O19" s="78"/>
      <c r="P19" s="49">
        <v>300000</v>
      </c>
      <c r="Q19" s="50"/>
      <c r="R19" s="50"/>
      <c r="S19" s="51"/>
      <c r="T19" s="82">
        <v>0</v>
      </c>
      <c r="U19" s="82"/>
      <c r="V19" s="82"/>
      <c r="W19" s="82"/>
      <c r="X19" s="82">
        <f t="shared" si="0"/>
        <v>300000</v>
      </c>
      <c r="Y19" s="82"/>
      <c r="AA19" s="12"/>
    </row>
    <row r="20" spans="1:27" s="1" customFormat="1" ht="32.25" customHeight="1">
      <c r="A20" s="46" t="s">
        <v>82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 t="s">
        <v>8</v>
      </c>
      <c r="M20" s="47"/>
      <c r="N20" s="47" t="s">
        <v>32</v>
      </c>
      <c r="O20" s="47"/>
      <c r="P20" s="42">
        <v>0</v>
      </c>
      <c r="Q20" s="43"/>
      <c r="R20" s="43"/>
      <c r="S20" s="44"/>
      <c r="T20" s="45">
        <v>23333.02</v>
      </c>
      <c r="U20" s="45"/>
      <c r="V20" s="45"/>
      <c r="W20" s="45"/>
      <c r="X20" s="45">
        <f t="shared" si="0"/>
        <v>-23333.02</v>
      </c>
      <c r="Y20" s="45"/>
      <c r="AA20" s="12"/>
    </row>
    <row r="21" spans="1:27" s="1" customFormat="1" ht="32.25" customHeight="1">
      <c r="A21" s="46" t="s">
        <v>82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 t="s">
        <v>8</v>
      </c>
      <c r="M21" s="47"/>
      <c r="N21" s="47" t="s">
        <v>92</v>
      </c>
      <c r="O21" s="47"/>
      <c r="P21" s="42">
        <v>0</v>
      </c>
      <c r="Q21" s="43"/>
      <c r="R21" s="43"/>
      <c r="S21" s="44"/>
      <c r="T21" s="45">
        <v>2124.74</v>
      </c>
      <c r="U21" s="45"/>
      <c r="V21" s="45"/>
      <c r="W21" s="45"/>
      <c r="X21" s="45">
        <f t="shared" si="0"/>
        <v>-2124.74</v>
      </c>
      <c r="Y21" s="45"/>
      <c r="AA21" s="12"/>
    </row>
    <row r="22" spans="1:27" s="1" customFormat="1" ht="25.5" customHeight="1" hidden="1">
      <c r="A22" s="46" t="s">
        <v>88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 t="s">
        <v>8</v>
      </c>
      <c r="M22" s="47"/>
      <c r="N22" s="76" t="s">
        <v>91</v>
      </c>
      <c r="O22" s="47"/>
      <c r="P22" s="29"/>
      <c r="Q22" s="45">
        <v>0</v>
      </c>
      <c r="R22" s="45"/>
      <c r="S22" s="45"/>
      <c r="T22" s="45">
        <v>0</v>
      </c>
      <c r="U22" s="45"/>
      <c r="V22" s="45"/>
      <c r="W22" s="45"/>
      <c r="X22" s="45">
        <f>SUM(Q22-T22)</f>
        <v>0</v>
      </c>
      <c r="Y22" s="45"/>
      <c r="AA22" s="12"/>
    </row>
    <row r="23" spans="1:25" s="1" customFormat="1" ht="15.75" customHeight="1">
      <c r="A23" s="103" t="s">
        <v>95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78" t="s">
        <v>8</v>
      </c>
      <c r="M23" s="78"/>
      <c r="N23" s="79" t="s">
        <v>93</v>
      </c>
      <c r="O23" s="78"/>
      <c r="P23" s="49">
        <v>120000</v>
      </c>
      <c r="Q23" s="50"/>
      <c r="R23" s="50"/>
      <c r="S23" s="51"/>
      <c r="T23" s="82">
        <v>0</v>
      </c>
      <c r="U23" s="82"/>
      <c r="V23" s="82"/>
      <c r="W23" s="82"/>
      <c r="X23" s="82">
        <f>SUM(P23-T23)</f>
        <v>120000</v>
      </c>
      <c r="Y23" s="82"/>
    </row>
    <row r="24" spans="1:27" s="1" customFormat="1" ht="27" customHeight="1">
      <c r="A24" s="46" t="s">
        <v>100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 t="s">
        <v>8</v>
      </c>
      <c r="M24" s="47"/>
      <c r="N24" s="76" t="s">
        <v>98</v>
      </c>
      <c r="O24" s="47"/>
      <c r="P24" s="42">
        <v>0</v>
      </c>
      <c r="Q24" s="43"/>
      <c r="R24" s="43"/>
      <c r="S24" s="44"/>
      <c r="T24" s="45">
        <v>63171</v>
      </c>
      <c r="U24" s="45"/>
      <c r="V24" s="45"/>
      <c r="W24" s="45"/>
      <c r="X24" s="45">
        <f>SUM(P24-T24)</f>
        <v>-63171</v>
      </c>
      <c r="Y24" s="45"/>
      <c r="AA24" s="12"/>
    </row>
    <row r="25" spans="1:27" s="1" customFormat="1" ht="37.5" customHeight="1" hidden="1">
      <c r="A25" s="102" t="s">
        <v>101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 t="s">
        <v>8</v>
      </c>
      <c r="M25" s="47"/>
      <c r="N25" s="76" t="s">
        <v>99</v>
      </c>
      <c r="O25" s="47"/>
      <c r="P25" s="29"/>
      <c r="Q25" s="45">
        <v>0</v>
      </c>
      <c r="R25" s="45"/>
      <c r="S25" s="45"/>
      <c r="T25" s="45">
        <v>0</v>
      </c>
      <c r="U25" s="45"/>
      <c r="V25" s="45"/>
      <c r="W25" s="45"/>
      <c r="X25" s="45">
        <f>SUM(Q25-T25)</f>
        <v>0</v>
      </c>
      <c r="Y25" s="45"/>
      <c r="AA25" s="12"/>
    </row>
    <row r="26" spans="1:27" s="1" customFormat="1" ht="25.5" customHeight="1" hidden="1">
      <c r="A26" s="46" t="s">
        <v>105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 t="s">
        <v>8</v>
      </c>
      <c r="M26" s="47"/>
      <c r="N26" s="47" t="s">
        <v>104</v>
      </c>
      <c r="O26" s="47"/>
      <c r="P26" s="29"/>
      <c r="Q26" s="45">
        <v>0</v>
      </c>
      <c r="R26" s="45"/>
      <c r="S26" s="45"/>
      <c r="T26" s="45">
        <v>0</v>
      </c>
      <c r="U26" s="45"/>
      <c r="V26" s="45"/>
      <c r="W26" s="45"/>
      <c r="X26" s="45">
        <f>SUM(Q26-T26)</f>
        <v>0</v>
      </c>
      <c r="Y26" s="45"/>
      <c r="AA26" s="12"/>
    </row>
    <row r="27" spans="1:27" s="1" customFormat="1" ht="17.25" customHeight="1">
      <c r="A27" s="103" t="s">
        <v>96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78" t="s">
        <v>8</v>
      </c>
      <c r="M27" s="78"/>
      <c r="N27" s="79" t="s">
        <v>94</v>
      </c>
      <c r="O27" s="78"/>
      <c r="P27" s="49">
        <v>5000</v>
      </c>
      <c r="Q27" s="50"/>
      <c r="R27" s="50"/>
      <c r="S27" s="51"/>
      <c r="T27" s="82">
        <v>0</v>
      </c>
      <c r="U27" s="82"/>
      <c r="V27" s="82"/>
      <c r="W27" s="82"/>
      <c r="X27" s="82">
        <f>SUM(P27-T27)</f>
        <v>5000</v>
      </c>
      <c r="Y27" s="82"/>
      <c r="AA27" s="12"/>
    </row>
    <row r="28" spans="1:25" s="1" customFormat="1" ht="24.75" customHeight="1">
      <c r="A28" s="46" t="s">
        <v>102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 t="s">
        <v>8</v>
      </c>
      <c r="M28" s="47"/>
      <c r="N28" s="76" t="s">
        <v>97</v>
      </c>
      <c r="O28" s="47"/>
      <c r="P28" s="42">
        <v>0</v>
      </c>
      <c r="Q28" s="43"/>
      <c r="R28" s="43"/>
      <c r="S28" s="44"/>
      <c r="T28" s="45">
        <v>225</v>
      </c>
      <c r="U28" s="45"/>
      <c r="V28" s="45"/>
      <c r="W28" s="45"/>
      <c r="X28" s="45">
        <f>SUM(P28-T28)</f>
        <v>-225</v>
      </c>
      <c r="Y28" s="45"/>
    </row>
    <row r="29" spans="1:25" s="1" customFormat="1" ht="26.25" customHeight="1">
      <c r="A29" s="46" t="s">
        <v>102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 t="s">
        <v>8</v>
      </c>
      <c r="M29" s="47"/>
      <c r="N29" s="76" t="s">
        <v>103</v>
      </c>
      <c r="O29" s="47"/>
      <c r="P29" s="42">
        <v>0</v>
      </c>
      <c r="Q29" s="43"/>
      <c r="R29" s="43"/>
      <c r="S29" s="44"/>
      <c r="T29" s="45">
        <v>7.58</v>
      </c>
      <c r="U29" s="45"/>
      <c r="V29" s="45"/>
      <c r="W29" s="45"/>
      <c r="X29" s="45">
        <f>SUM(P29-T29)</f>
        <v>-7.58</v>
      </c>
      <c r="Y29" s="45"/>
    </row>
    <row r="30" spans="1:25" s="1" customFormat="1" ht="26.25" customHeight="1" hidden="1">
      <c r="A30" s="46" t="s">
        <v>102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7" t="s">
        <v>8</v>
      </c>
      <c r="M30" s="47"/>
      <c r="N30" s="47" t="s">
        <v>115</v>
      </c>
      <c r="O30" s="47"/>
      <c r="P30" s="29"/>
      <c r="Q30" s="45">
        <v>0</v>
      </c>
      <c r="R30" s="45"/>
      <c r="S30" s="45"/>
      <c r="T30" s="45">
        <v>0</v>
      </c>
      <c r="U30" s="45"/>
      <c r="V30" s="45"/>
      <c r="W30" s="45"/>
      <c r="X30" s="45">
        <f>SUM(Q30-T30)</f>
        <v>0</v>
      </c>
      <c r="Y30" s="45"/>
    </row>
    <row r="31" spans="1:25" s="1" customFormat="1" ht="32.25" customHeight="1">
      <c r="A31" s="99" t="s">
        <v>33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78" t="s">
        <v>8</v>
      </c>
      <c r="M31" s="78"/>
      <c r="N31" s="78" t="s">
        <v>78</v>
      </c>
      <c r="O31" s="78"/>
      <c r="P31" s="49">
        <v>32000</v>
      </c>
      <c r="Q31" s="50"/>
      <c r="R31" s="50"/>
      <c r="S31" s="51"/>
      <c r="T31" s="82">
        <v>0</v>
      </c>
      <c r="U31" s="82"/>
      <c r="V31" s="82"/>
      <c r="W31" s="82"/>
      <c r="X31" s="82">
        <f>SUM(P31-T31)</f>
        <v>32000</v>
      </c>
      <c r="Y31" s="82"/>
    </row>
    <row r="32" spans="1:25" s="1" customFormat="1" ht="33" customHeight="1">
      <c r="A32" s="46" t="s">
        <v>33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7" t="s">
        <v>8</v>
      </c>
      <c r="M32" s="47"/>
      <c r="N32" s="47" t="s">
        <v>34</v>
      </c>
      <c r="O32" s="47"/>
      <c r="P32" s="42">
        <v>0</v>
      </c>
      <c r="Q32" s="43"/>
      <c r="R32" s="43"/>
      <c r="S32" s="44"/>
      <c r="T32" s="63">
        <v>3170</v>
      </c>
      <c r="U32" s="63"/>
      <c r="V32" s="63"/>
      <c r="W32" s="63"/>
      <c r="X32" s="45">
        <f>SUM(P32-T32)</f>
        <v>-3170</v>
      </c>
      <c r="Y32" s="45"/>
    </row>
    <row r="33" spans="1:25" s="1" customFormat="1" ht="14.25" customHeight="1">
      <c r="A33" s="61" t="s">
        <v>80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2" t="s">
        <v>8</v>
      </c>
      <c r="M33" s="62"/>
      <c r="N33" s="62" t="s">
        <v>79</v>
      </c>
      <c r="O33" s="62"/>
      <c r="P33" s="57">
        <v>240000</v>
      </c>
      <c r="Q33" s="58"/>
      <c r="R33" s="58"/>
      <c r="S33" s="59"/>
      <c r="T33" s="60">
        <v>47674.99</v>
      </c>
      <c r="U33" s="60"/>
      <c r="V33" s="60"/>
      <c r="W33" s="60"/>
      <c r="X33" s="60">
        <f>SUM(P33-T33)</f>
        <v>192325.01</v>
      </c>
      <c r="Y33" s="60"/>
    </row>
    <row r="34" spans="1:25" s="1" customFormat="1" ht="33" customHeight="1">
      <c r="A34" s="61" t="s">
        <v>107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2" t="s">
        <v>8</v>
      </c>
      <c r="M34" s="62"/>
      <c r="N34" s="62" t="s">
        <v>106</v>
      </c>
      <c r="O34" s="62"/>
      <c r="P34" s="57">
        <v>80000</v>
      </c>
      <c r="Q34" s="58"/>
      <c r="R34" s="58"/>
      <c r="S34" s="59"/>
      <c r="T34" s="60">
        <v>49423.52</v>
      </c>
      <c r="U34" s="60"/>
      <c r="V34" s="60"/>
      <c r="W34" s="60"/>
      <c r="X34" s="60">
        <f>SUM(P34-T34)</f>
        <v>30576.480000000003</v>
      </c>
      <c r="Y34" s="60"/>
    </row>
    <row r="35" spans="1:25" s="1" customFormat="1" ht="15.75" customHeight="1" hidden="1">
      <c r="A35" s="61" t="s">
        <v>109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2" t="s">
        <v>8</v>
      </c>
      <c r="M35" s="62"/>
      <c r="N35" s="62" t="s">
        <v>108</v>
      </c>
      <c r="O35" s="62"/>
      <c r="P35" s="27"/>
      <c r="Q35" s="60">
        <v>0</v>
      </c>
      <c r="R35" s="60"/>
      <c r="S35" s="60"/>
      <c r="T35" s="60">
        <v>0</v>
      </c>
      <c r="U35" s="60"/>
      <c r="V35" s="60"/>
      <c r="W35" s="60"/>
      <c r="X35" s="60">
        <f>SUM(Q35-T35)</f>
        <v>0</v>
      </c>
      <c r="Y35" s="60"/>
    </row>
    <row r="36" spans="1:25" s="1" customFormat="1" ht="15.75" customHeight="1">
      <c r="A36" s="61" t="s">
        <v>109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2" t="s">
        <v>8</v>
      </c>
      <c r="M36" s="62"/>
      <c r="N36" s="62" t="s">
        <v>108</v>
      </c>
      <c r="O36" s="62"/>
      <c r="P36" s="60">
        <v>68169.31</v>
      </c>
      <c r="Q36" s="60"/>
      <c r="R36" s="60"/>
      <c r="S36" s="60"/>
      <c r="T36" s="60">
        <v>68169.31</v>
      </c>
      <c r="U36" s="60"/>
      <c r="V36" s="60"/>
      <c r="W36" s="60"/>
      <c r="X36" s="60">
        <f>SUM(P36-T36)</f>
        <v>0</v>
      </c>
      <c r="Y36" s="60"/>
    </row>
    <row r="37" spans="1:25" s="1" customFormat="1" ht="15" customHeight="1">
      <c r="A37" s="71" t="s">
        <v>90</v>
      </c>
      <c r="B37" s="72"/>
      <c r="C37" s="72"/>
      <c r="D37" s="72"/>
      <c r="E37" s="72"/>
      <c r="F37" s="72"/>
      <c r="G37" s="72"/>
      <c r="H37" s="72"/>
      <c r="I37" s="72"/>
      <c r="J37" s="72"/>
      <c r="K37" s="73"/>
      <c r="L37" s="74" t="s">
        <v>8</v>
      </c>
      <c r="M37" s="75"/>
      <c r="N37" s="74" t="s">
        <v>89</v>
      </c>
      <c r="O37" s="75"/>
      <c r="P37" s="57">
        <v>2000000</v>
      </c>
      <c r="Q37" s="58"/>
      <c r="R37" s="58"/>
      <c r="S37" s="59"/>
      <c r="T37" s="57">
        <v>330315</v>
      </c>
      <c r="U37" s="58"/>
      <c r="V37" s="58"/>
      <c r="W37" s="59"/>
      <c r="X37" s="57">
        <f>SUM(P37-T37)</f>
        <v>1669685</v>
      </c>
      <c r="Y37" s="59"/>
    </row>
    <row r="38" spans="1:25" s="1" customFormat="1" ht="24.75" customHeight="1" hidden="1">
      <c r="A38" s="71" t="s">
        <v>111</v>
      </c>
      <c r="B38" s="72"/>
      <c r="C38" s="72"/>
      <c r="D38" s="72"/>
      <c r="E38" s="72"/>
      <c r="F38" s="72"/>
      <c r="G38" s="72"/>
      <c r="H38" s="72"/>
      <c r="I38" s="72"/>
      <c r="J38" s="72"/>
      <c r="K38" s="73"/>
      <c r="L38" s="74" t="s">
        <v>8</v>
      </c>
      <c r="M38" s="75"/>
      <c r="N38" s="74" t="s">
        <v>110</v>
      </c>
      <c r="O38" s="75"/>
      <c r="P38" s="32"/>
      <c r="Q38" s="57">
        <v>0</v>
      </c>
      <c r="R38" s="58"/>
      <c r="S38" s="59"/>
      <c r="T38" s="57">
        <v>0</v>
      </c>
      <c r="U38" s="58"/>
      <c r="V38" s="58"/>
      <c r="W38" s="59"/>
      <c r="X38" s="57">
        <f>SUM(Q38-T38)</f>
        <v>0</v>
      </c>
      <c r="Y38" s="59"/>
    </row>
    <row r="39" spans="1:25" s="1" customFormat="1" ht="38.25" customHeight="1">
      <c r="A39" s="71" t="s">
        <v>151</v>
      </c>
      <c r="B39" s="72"/>
      <c r="C39" s="72"/>
      <c r="D39" s="72"/>
      <c r="E39" s="72"/>
      <c r="F39" s="72"/>
      <c r="G39" s="72"/>
      <c r="H39" s="72"/>
      <c r="I39" s="72"/>
      <c r="J39" s="72"/>
      <c r="K39" s="73"/>
      <c r="L39" s="74"/>
      <c r="M39" s="75"/>
      <c r="N39" s="80" t="s">
        <v>154</v>
      </c>
      <c r="O39" s="81"/>
      <c r="P39" s="57">
        <v>303100</v>
      </c>
      <c r="Q39" s="58"/>
      <c r="R39" s="58"/>
      <c r="S39" s="59"/>
      <c r="T39" s="57">
        <v>303100</v>
      </c>
      <c r="U39" s="58"/>
      <c r="V39" s="58"/>
      <c r="W39" s="59"/>
      <c r="X39" s="57">
        <f aca="true" t="shared" si="1" ref="X39:X44">SUM(P39-T39)</f>
        <v>0</v>
      </c>
      <c r="Y39" s="59"/>
    </row>
    <row r="40" spans="1:25" s="1" customFormat="1" ht="15" customHeight="1">
      <c r="A40" s="61" t="s">
        <v>83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 t="s">
        <v>8</v>
      </c>
      <c r="M40" s="62"/>
      <c r="N40" s="62" t="s">
        <v>73</v>
      </c>
      <c r="O40" s="62"/>
      <c r="P40" s="57">
        <v>0</v>
      </c>
      <c r="Q40" s="58"/>
      <c r="R40" s="58"/>
      <c r="S40" s="59"/>
      <c r="T40" s="60">
        <v>0</v>
      </c>
      <c r="U40" s="60"/>
      <c r="V40" s="60"/>
      <c r="W40" s="60"/>
      <c r="X40" s="60">
        <f t="shared" si="1"/>
        <v>0</v>
      </c>
      <c r="Y40" s="60"/>
    </row>
    <row r="41" spans="1:27" s="1" customFormat="1" ht="17.25" customHeight="1">
      <c r="A41" s="61" t="s">
        <v>35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2" t="s">
        <v>8</v>
      </c>
      <c r="M41" s="62"/>
      <c r="N41" s="62" t="s">
        <v>36</v>
      </c>
      <c r="O41" s="62"/>
      <c r="P41" s="57">
        <v>3691100</v>
      </c>
      <c r="Q41" s="58"/>
      <c r="R41" s="58"/>
      <c r="S41" s="59"/>
      <c r="T41" s="60">
        <v>1498750</v>
      </c>
      <c r="U41" s="60"/>
      <c r="V41" s="60"/>
      <c r="W41" s="60"/>
      <c r="X41" s="60">
        <f t="shared" si="1"/>
        <v>2192350</v>
      </c>
      <c r="Y41" s="60"/>
      <c r="AA41" s="12"/>
    </row>
    <row r="42" spans="1:27" s="1" customFormat="1" ht="17.25" customHeight="1">
      <c r="A42" s="61" t="s">
        <v>85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2" t="s">
        <v>8</v>
      </c>
      <c r="M42" s="62"/>
      <c r="N42" s="62" t="s">
        <v>72</v>
      </c>
      <c r="O42" s="62"/>
      <c r="P42" s="57">
        <v>7897600</v>
      </c>
      <c r="Q42" s="58"/>
      <c r="R42" s="58"/>
      <c r="S42" s="59"/>
      <c r="T42" s="60">
        <v>7897600</v>
      </c>
      <c r="U42" s="60"/>
      <c r="V42" s="60"/>
      <c r="W42" s="60"/>
      <c r="X42" s="60">
        <f t="shared" si="1"/>
        <v>0</v>
      </c>
      <c r="Y42" s="60"/>
      <c r="AA42" s="13"/>
    </row>
    <row r="43" spans="1:27" s="1" customFormat="1" ht="15.75" customHeight="1" hidden="1">
      <c r="A43" s="61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2" t="s">
        <v>8</v>
      </c>
      <c r="M43" s="62"/>
      <c r="N43" s="62" t="s">
        <v>75</v>
      </c>
      <c r="O43" s="62"/>
      <c r="P43" s="57">
        <v>0</v>
      </c>
      <c r="Q43" s="58"/>
      <c r="R43" s="58"/>
      <c r="S43" s="59"/>
      <c r="T43" s="60">
        <v>0</v>
      </c>
      <c r="U43" s="60"/>
      <c r="V43" s="60"/>
      <c r="W43" s="60"/>
      <c r="X43" s="60">
        <f t="shared" si="1"/>
        <v>0</v>
      </c>
      <c r="Y43" s="60"/>
      <c r="AA43" s="12"/>
    </row>
    <row r="44" spans="1:27" s="1" customFormat="1" ht="24.75" customHeight="1">
      <c r="A44" s="61" t="s">
        <v>37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2" t="s">
        <v>8</v>
      </c>
      <c r="M44" s="62"/>
      <c r="N44" s="62" t="s">
        <v>38</v>
      </c>
      <c r="O44" s="62"/>
      <c r="P44" s="57">
        <v>80000</v>
      </c>
      <c r="Q44" s="58"/>
      <c r="R44" s="58"/>
      <c r="S44" s="59"/>
      <c r="T44" s="60">
        <v>68000</v>
      </c>
      <c r="U44" s="60"/>
      <c r="V44" s="60"/>
      <c r="W44" s="60"/>
      <c r="X44" s="60">
        <f t="shared" si="1"/>
        <v>12000</v>
      </c>
      <c r="Y44" s="60"/>
      <c r="AA44" s="13"/>
    </row>
    <row r="45" spans="1:27" s="1" customFormat="1" ht="24.75" customHeight="1">
      <c r="A45" s="85" t="s">
        <v>39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62"/>
      <c r="M45" s="62"/>
      <c r="N45" s="104" t="s">
        <v>40</v>
      </c>
      <c r="O45" s="104"/>
      <c r="P45" s="57">
        <v>2966370.7</v>
      </c>
      <c r="Q45" s="58"/>
      <c r="R45" s="58"/>
      <c r="S45" s="59"/>
      <c r="T45" s="60">
        <v>0</v>
      </c>
      <c r="U45" s="60"/>
      <c r="V45" s="60"/>
      <c r="W45" s="60"/>
      <c r="X45" s="60">
        <v>0</v>
      </c>
      <c r="Y45" s="60"/>
      <c r="AA45" s="13"/>
    </row>
    <row r="46" spans="1:25" s="1" customFormat="1" ht="23.25" customHeight="1">
      <c r="A46" s="86" t="s">
        <v>152</v>
      </c>
      <c r="B46" s="87"/>
      <c r="C46" s="87"/>
      <c r="D46" s="87"/>
      <c r="E46" s="87"/>
      <c r="F46" s="87"/>
      <c r="G46" s="87"/>
      <c r="H46" s="87"/>
      <c r="I46" s="87"/>
      <c r="J46" s="87"/>
      <c r="K46" s="88"/>
      <c r="L46" s="62" t="s">
        <v>8</v>
      </c>
      <c r="M46" s="62"/>
      <c r="N46" s="105" t="s">
        <v>153</v>
      </c>
      <c r="O46" s="106"/>
      <c r="P46" s="57">
        <v>0</v>
      </c>
      <c r="Q46" s="58"/>
      <c r="R46" s="58"/>
      <c r="S46" s="59"/>
      <c r="T46" s="60">
        <v>-44551.8</v>
      </c>
      <c r="U46" s="60"/>
      <c r="V46" s="60"/>
      <c r="W46" s="60"/>
      <c r="X46" s="60">
        <f>SUM(P46-T46)</f>
        <v>44551.8</v>
      </c>
      <c r="Y46" s="60"/>
    </row>
    <row r="47" spans="1:27" s="1" customFormat="1" ht="20.25" customHeight="1">
      <c r="A47" s="100" t="s">
        <v>41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AA47" s="13"/>
    </row>
    <row r="48" spans="1:25" s="1" customFormat="1" ht="32.25" customHeight="1">
      <c r="A48" s="47" t="s">
        <v>17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 t="s">
        <v>18</v>
      </c>
      <c r="M48" s="47"/>
      <c r="N48" s="47" t="s">
        <v>42</v>
      </c>
      <c r="O48" s="47"/>
      <c r="P48" s="29" t="s">
        <v>155</v>
      </c>
      <c r="Q48" s="47" t="s">
        <v>20</v>
      </c>
      <c r="R48" s="47"/>
      <c r="S48" s="47"/>
      <c r="T48" s="47" t="s">
        <v>21</v>
      </c>
      <c r="U48" s="47"/>
      <c r="V48" s="47"/>
      <c r="W48" s="47"/>
      <c r="X48" s="47" t="s">
        <v>22</v>
      </c>
      <c r="Y48" s="47"/>
    </row>
    <row r="49" spans="1:25" s="1" customFormat="1" ht="12.75" customHeight="1">
      <c r="A49" s="77" t="s">
        <v>23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 t="s">
        <v>24</v>
      </c>
      <c r="M49" s="77"/>
      <c r="N49" s="77" t="s">
        <v>25</v>
      </c>
      <c r="O49" s="77"/>
      <c r="P49" s="31">
        <v>4</v>
      </c>
      <c r="Q49" s="77">
        <v>5</v>
      </c>
      <c r="R49" s="77"/>
      <c r="S49" s="77"/>
      <c r="T49" s="77">
        <v>6</v>
      </c>
      <c r="U49" s="77"/>
      <c r="V49" s="77"/>
      <c r="W49" s="77"/>
      <c r="X49" s="83">
        <v>7</v>
      </c>
      <c r="Y49" s="83"/>
    </row>
    <row r="50" spans="1:27" s="1" customFormat="1" ht="14.25" customHeight="1">
      <c r="A50" s="46" t="s">
        <v>43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7" t="s">
        <v>44</v>
      </c>
      <c r="M50" s="47"/>
      <c r="N50" s="47" t="s">
        <v>30</v>
      </c>
      <c r="O50" s="47"/>
      <c r="P50" s="29"/>
      <c r="Q50" s="45">
        <f>SUM(Q51:S104)</f>
        <v>30668118.28</v>
      </c>
      <c r="R50" s="45"/>
      <c r="S50" s="45"/>
      <c r="T50" s="45">
        <f>SUM(T51:W104)</f>
        <v>10779933.869999997</v>
      </c>
      <c r="U50" s="45"/>
      <c r="V50" s="45"/>
      <c r="W50" s="45"/>
      <c r="X50" s="45">
        <f>SUM(X51:Y105)</f>
        <v>14601773.560000002</v>
      </c>
      <c r="Y50" s="47"/>
      <c r="AA50" s="13"/>
    </row>
    <row r="51" spans="1:25" s="1" customFormat="1" ht="12.75" customHeight="1">
      <c r="A51" s="64" t="s">
        <v>161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47" t="s">
        <v>8</v>
      </c>
      <c r="M51" s="47"/>
      <c r="N51" s="48" t="s">
        <v>116</v>
      </c>
      <c r="O51" s="48"/>
      <c r="P51" s="28" t="s">
        <v>157</v>
      </c>
      <c r="Q51" s="45">
        <v>1147098.69</v>
      </c>
      <c r="R51" s="45"/>
      <c r="S51" s="45"/>
      <c r="T51" s="45">
        <v>367854.57</v>
      </c>
      <c r="U51" s="45"/>
      <c r="V51" s="45"/>
      <c r="W51" s="45"/>
      <c r="X51" s="45">
        <f aca="true" t="shared" si="2" ref="X51:X56">SUM(Q51-T51)</f>
        <v>779244.1199999999</v>
      </c>
      <c r="Y51" s="45"/>
    </row>
    <row r="52" spans="1:25" s="1" customFormat="1" ht="12.75" customHeight="1">
      <c r="A52" s="64" t="s">
        <v>164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47" t="s">
        <v>8</v>
      </c>
      <c r="M52" s="47"/>
      <c r="N52" s="48" t="s">
        <v>117</v>
      </c>
      <c r="O52" s="48"/>
      <c r="P52" s="28" t="s">
        <v>158</v>
      </c>
      <c r="Q52" s="45">
        <v>30000</v>
      </c>
      <c r="R52" s="45"/>
      <c r="S52" s="45"/>
      <c r="T52" s="45">
        <v>0</v>
      </c>
      <c r="U52" s="45"/>
      <c r="V52" s="45"/>
      <c r="W52" s="45"/>
      <c r="X52" s="45">
        <f t="shared" si="2"/>
        <v>30000</v>
      </c>
      <c r="Y52" s="45"/>
    </row>
    <row r="53" spans="1:25" s="1" customFormat="1" ht="13.5" customHeight="1">
      <c r="A53" s="64" t="s">
        <v>162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47" t="s">
        <v>8</v>
      </c>
      <c r="M53" s="47"/>
      <c r="N53" s="48" t="s">
        <v>118</v>
      </c>
      <c r="O53" s="48"/>
      <c r="P53" s="28" t="s">
        <v>159</v>
      </c>
      <c r="Q53" s="45">
        <v>322000</v>
      </c>
      <c r="R53" s="45"/>
      <c r="S53" s="45"/>
      <c r="T53" s="45">
        <v>81398.8</v>
      </c>
      <c r="U53" s="45"/>
      <c r="V53" s="45"/>
      <c r="W53" s="45"/>
      <c r="X53" s="45">
        <f t="shared" si="2"/>
        <v>240601.2</v>
      </c>
      <c r="Y53" s="45"/>
    </row>
    <row r="54" spans="1:25" s="1" customFormat="1" ht="12.75" customHeight="1">
      <c r="A54" s="64" t="s">
        <v>161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47" t="s">
        <v>8</v>
      </c>
      <c r="M54" s="47"/>
      <c r="N54" s="48" t="s">
        <v>119</v>
      </c>
      <c r="O54" s="48"/>
      <c r="P54" s="28" t="s">
        <v>157</v>
      </c>
      <c r="Q54" s="45">
        <v>4480000</v>
      </c>
      <c r="R54" s="45"/>
      <c r="S54" s="45"/>
      <c r="T54" s="45">
        <v>1654345.63</v>
      </c>
      <c r="U54" s="45"/>
      <c r="V54" s="45"/>
      <c r="W54" s="45"/>
      <c r="X54" s="45">
        <f t="shared" si="2"/>
        <v>2825654.37</v>
      </c>
      <c r="Y54" s="45"/>
    </row>
    <row r="55" spans="1:25" s="1" customFormat="1" ht="14.25" customHeight="1">
      <c r="A55" s="64" t="s">
        <v>162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47" t="s">
        <v>8</v>
      </c>
      <c r="M55" s="47"/>
      <c r="N55" s="48" t="s">
        <v>120</v>
      </c>
      <c r="O55" s="48"/>
      <c r="P55" s="28" t="s">
        <v>159</v>
      </c>
      <c r="Q55" s="45">
        <v>1520169.31</v>
      </c>
      <c r="R55" s="45"/>
      <c r="S55" s="45"/>
      <c r="T55" s="45">
        <v>545871.68</v>
      </c>
      <c r="U55" s="45"/>
      <c r="V55" s="45"/>
      <c r="W55" s="45"/>
      <c r="X55" s="45">
        <f t="shared" si="2"/>
        <v>974297.63</v>
      </c>
      <c r="Y55" s="45"/>
    </row>
    <row r="56" spans="1:25" s="1" customFormat="1" ht="12.75" customHeight="1">
      <c r="A56" s="64" t="s">
        <v>163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47"/>
      <c r="M56" s="47"/>
      <c r="N56" s="48" t="s">
        <v>121</v>
      </c>
      <c r="O56" s="48"/>
      <c r="P56" s="28" t="s">
        <v>160</v>
      </c>
      <c r="Q56" s="45">
        <v>50000</v>
      </c>
      <c r="R56" s="45"/>
      <c r="S56" s="45"/>
      <c r="T56" s="45">
        <v>0</v>
      </c>
      <c r="U56" s="45"/>
      <c r="V56" s="45"/>
      <c r="W56" s="45"/>
      <c r="X56" s="45">
        <f t="shared" si="2"/>
        <v>50000</v>
      </c>
      <c r="Y56" s="45"/>
    </row>
    <row r="57" spans="1:25" s="1" customFormat="1" ht="12.75" customHeight="1">
      <c r="A57" s="64" t="s">
        <v>161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47" t="s">
        <v>8</v>
      </c>
      <c r="M57" s="47"/>
      <c r="N57" s="48" t="s">
        <v>128</v>
      </c>
      <c r="O57" s="48"/>
      <c r="P57" s="28" t="s">
        <v>157</v>
      </c>
      <c r="Q57" s="45">
        <v>3524400</v>
      </c>
      <c r="R57" s="45"/>
      <c r="S57" s="45"/>
      <c r="T57" s="45">
        <v>1150942.18</v>
      </c>
      <c r="U57" s="45"/>
      <c r="V57" s="45"/>
      <c r="W57" s="45"/>
      <c r="X57" s="45">
        <f aca="true" t="shared" si="3" ref="X57:X73">SUM(Q57-T57)</f>
        <v>2373457.8200000003</v>
      </c>
      <c r="Y57" s="45"/>
    </row>
    <row r="58" spans="1:25" s="1" customFormat="1" ht="12" customHeight="1">
      <c r="A58" s="64" t="s">
        <v>164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47" t="s">
        <v>8</v>
      </c>
      <c r="M58" s="47"/>
      <c r="N58" s="48" t="s">
        <v>129</v>
      </c>
      <c r="O58" s="48"/>
      <c r="P58" s="28" t="s">
        <v>158</v>
      </c>
      <c r="Q58" s="45">
        <v>140000</v>
      </c>
      <c r="R58" s="45"/>
      <c r="S58" s="45"/>
      <c r="T58" s="45">
        <v>10400</v>
      </c>
      <c r="U58" s="45"/>
      <c r="V58" s="45"/>
      <c r="W58" s="45"/>
      <c r="X58" s="45">
        <f t="shared" si="3"/>
        <v>129600</v>
      </c>
      <c r="Y58" s="45"/>
    </row>
    <row r="59" spans="1:25" s="1" customFormat="1" ht="14.25" customHeight="1">
      <c r="A59" s="64" t="s">
        <v>162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17"/>
      <c r="M59" s="18"/>
      <c r="N59" s="40" t="s">
        <v>130</v>
      </c>
      <c r="O59" s="41"/>
      <c r="P59" s="33" t="s">
        <v>159</v>
      </c>
      <c r="Q59" s="45">
        <v>1103778.27</v>
      </c>
      <c r="R59" s="45"/>
      <c r="S59" s="45"/>
      <c r="T59" s="42">
        <v>365877.47</v>
      </c>
      <c r="U59" s="43"/>
      <c r="V59" s="43"/>
      <c r="W59" s="44"/>
      <c r="X59" s="42">
        <f t="shared" si="3"/>
        <v>737900.8</v>
      </c>
      <c r="Y59" s="44"/>
    </row>
    <row r="60" spans="1:25" s="1" customFormat="1" ht="12.75" customHeight="1">
      <c r="A60" s="64" t="s">
        <v>170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55"/>
      <c r="M60" s="39"/>
      <c r="N60" s="40" t="s">
        <v>131</v>
      </c>
      <c r="O60" s="41"/>
      <c r="P60" s="33" t="s">
        <v>165</v>
      </c>
      <c r="Q60" s="42">
        <v>180000</v>
      </c>
      <c r="R60" s="43"/>
      <c r="S60" s="44"/>
      <c r="T60" s="42">
        <v>39024.38</v>
      </c>
      <c r="U60" s="43"/>
      <c r="V60" s="43"/>
      <c r="W60" s="44"/>
      <c r="X60" s="42">
        <f t="shared" si="3"/>
        <v>140975.62</v>
      </c>
      <c r="Y60" s="44"/>
    </row>
    <row r="61" spans="1:25" s="1" customFormat="1" ht="12.75" customHeight="1">
      <c r="A61" s="64" t="s">
        <v>171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55"/>
      <c r="M61" s="39"/>
      <c r="N61" s="40" t="s">
        <v>131</v>
      </c>
      <c r="O61" s="41"/>
      <c r="P61" s="33" t="s">
        <v>166</v>
      </c>
      <c r="Q61" s="42">
        <v>30000</v>
      </c>
      <c r="R61" s="43"/>
      <c r="S61" s="44"/>
      <c r="T61" s="42">
        <v>12450</v>
      </c>
      <c r="U61" s="43"/>
      <c r="V61" s="43"/>
      <c r="W61" s="44"/>
      <c r="X61" s="42">
        <f>SUM(Q61-T61)</f>
        <v>17550</v>
      </c>
      <c r="Y61" s="44"/>
    </row>
    <row r="62" spans="1:25" s="1" customFormat="1" ht="12.75" customHeight="1">
      <c r="A62" s="64" t="s">
        <v>172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55"/>
      <c r="M62" s="39"/>
      <c r="N62" s="40" t="s">
        <v>131</v>
      </c>
      <c r="O62" s="41"/>
      <c r="P62" s="33" t="s">
        <v>167</v>
      </c>
      <c r="Q62" s="42">
        <v>220000</v>
      </c>
      <c r="R62" s="43"/>
      <c r="S62" s="44"/>
      <c r="T62" s="42">
        <v>61729.39</v>
      </c>
      <c r="U62" s="43"/>
      <c r="V62" s="43"/>
      <c r="W62" s="44"/>
      <c r="X62" s="42">
        <f t="shared" si="3"/>
        <v>158270.61</v>
      </c>
      <c r="Y62" s="44"/>
    </row>
    <row r="63" spans="1:25" s="1" customFormat="1" ht="12.75" customHeight="1">
      <c r="A63" s="64" t="s">
        <v>173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55"/>
      <c r="M63" s="39"/>
      <c r="N63" s="40" t="s">
        <v>131</v>
      </c>
      <c r="O63" s="41"/>
      <c r="P63" s="33" t="s">
        <v>169</v>
      </c>
      <c r="Q63" s="42">
        <v>350000</v>
      </c>
      <c r="R63" s="43"/>
      <c r="S63" s="44"/>
      <c r="T63" s="42">
        <v>0</v>
      </c>
      <c r="U63" s="43"/>
      <c r="V63" s="43"/>
      <c r="W63" s="44"/>
      <c r="X63" s="42">
        <f>SUM(Q63-T63)</f>
        <v>350000</v>
      </c>
      <c r="Y63" s="44"/>
    </row>
    <row r="64" spans="1:25" s="1" customFormat="1" ht="12.75" customHeight="1">
      <c r="A64" s="64" t="s">
        <v>174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55"/>
      <c r="M64" s="39"/>
      <c r="N64" s="40" t="s">
        <v>131</v>
      </c>
      <c r="O64" s="41"/>
      <c r="P64" s="33" t="s">
        <v>168</v>
      </c>
      <c r="Q64" s="42">
        <v>20000</v>
      </c>
      <c r="R64" s="43"/>
      <c r="S64" s="44"/>
      <c r="T64" s="42">
        <v>0</v>
      </c>
      <c r="U64" s="43"/>
      <c r="V64" s="43"/>
      <c r="W64" s="44"/>
      <c r="X64" s="42">
        <f t="shared" si="3"/>
        <v>20000</v>
      </c>
      <c r="Y64" s="44"/>
    </row>
    <row r="65" spans="1:25" s="1" customFormat="1" ht="12.75" customHeight="1">
      <c r="A65" s="64" t="s">
        <v>170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47" t="s">
        <v>8</v>
      </c>
      <c r="M65" s="47"/>
      <c r="N65" s="48" t="s">
        <v>132</v>
      </c>
      <c r="O65" s="48"/>
      <c r="P65" s="28" t="s">
        <v>165</v>
      </c>
      <c r="Q65" s="45">
        <v>10000</v>
      </c>
      <c r="R65" s="45"/>
      <c r="S65" s="45"/>
      <c r="T65" s="45">
        <v>5000</v>
      </c>
      <c r="U65" s="45"/>
      <c r="V65" s="45"/>
      <c r="W65" s="45"/>
      <c r="X65" s="45">
        <f t="shared" si="3"/>
        <v>5000</v>
      </c>
      <c r="Y65" s="45"/>
    </row>
    <row r="66" spans="1:25" s="1" customFormat="1" ht="12.75" customHeight="1">
      <c r="A66" s="64" t="s">
        <v>176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47" t="s">
        <v>8</v>
      </c>
      <c r="M66" s="47"/>
      <c r="N66" s="48" t="s">
        <v>132</v>
      </c>
      <c r="O66" s="48"/>
      <c r="P66" s="28" t="s">
        <v>175</v>
      </c>
      <c r="Q66" s="45">
        <v>152500</v>
      </c>
      <c r="R66" s="45"/>
      <c r="S66" s="45"/>
      <c r="T66" s="42">
        <v>33321.1</v>
      </c>
      <c r="U66" s="43"/>
      <c r="V66" s="43"/>
      <c r="W66" s="44"/>
      <c r="X66" s="45">
        <f>SUM(Q66-T66)</f>
        <v>119178.9</v>
      </c>
      <c r="Y66" s="45"/>
    </row>
    <row r="67" spans="1:25" s="1" customFormat="1" ht="12.75" customHeight="1">
      <c r="A67" s="64" t="s">
        <v>171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47" t="s">
        <v>8</v>
      </c>
      <c r="M67" s="47"/>
      <c r="N67" s="48" t="s">
        <v>132</v>
      </c>
      <c r="O67" s="48"/>
      <c r="P67" s="28" t="s">
        <v>166</v>
      </c>
      <c r="Q67" s="45">
        <v>277000</v>
      </c>
      <c r="R67" s="45"/>
      <c r="S67" s="45"/>
      <c r="T67" s="45">
        <v>23300.14</v>
      </c>
      <c r="U67" s="45"/>
      <c r="V67" s="45"/>
      <c r="W67" s="45"/>
      <c r="X67" s="45">
        <f t="shared" si="3"/>
        <v>253699.86</v>
      </c>
      <c r="Y67" s="45"/>
    </row>
    <row r="68" spans="1:25" s="1" customFormat="1" ht="12.75" customHeight="1">
      <c r="A68" s="64" t="s">
        <v>172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47" t="s">
        <v>8</v>
      </c>
      <c r="M68" s="47"/>
      <c r="N68" s="48" t="s">
        <v>132</v>
      </c>
      <c r="O68" s="48"/>
      <c r="P68" s="28" t="s">
        <v>167</v>
      </c>
      <c r="Q68" s="45">
        <v>145000</v>
      </c>
      <c r="R68" s="45"/>
      <c r="S68" s="45"/>
      <c r="T68" s="45">
        <v>39504.36</v>
      </c>
      <c r="U68" s="45"/>
      <c r="V68" s="45"/>
      <c r="W68" s="45"/>
      <c r="X68" s="45">
        <f>SUM(Q68-T68)</f>
        <v>105495.64</v>
      </c>
      <c r="Y68" s="45"/>
    </row>
    <row r="69" spans="1:25" s="1" customFormat="1" ht="12.75" customHeight="1">
      <c r="A69" s="64" t="s">
        <v>163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47" t="s">
        <v>8</v>
      </c>
      <c r="M69" s="47"/>
      <c r="N69" s="48" t="s">
        <v>132</v>
      </c>
      <c r="O69" s="48"/>
      <c r="P69" s="28" t="s">
        <v>160</v>
      </c>
      <c r="Q69" s="45">
        <v>20000</v>
      </c>
      <c r="R69" s="45"/>
      <c r="S69" s="45"/>
      <c r="T69" s="45">
        <v>10000</v>
      </c>
      <c r="U69" s="45"/>
      <c r="V69" s="45"/>
      <c r="W69" s="45"/>
      <c r="X69" s="45">
        <f>SUM(Q69-T69)</f>
        <v>10000</v>
      </c>
      <c r="Y69" s="45"/>
    </row>
    <row r="70" spans="1:25" s="1" customFormat="1" ht="12.75" customHeight="1">
      <c r="A70" s="64" t="s">
        <v>173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47" t="s">
        <v>8</v>
      </c>
      <c r="M70" s="47"/>
      <c r="N70" s="48" t="s">
        <v>132</v>
      </c>
      <c r="O70" s="48"/>
      <c r="P70" s="28" t="s">
        <v>169</v>
      </c>
      <c r="Q70" s="45">
        <v>80000</v>
      </c>
      <c r="R70" s="45"/>
      <c r="S70" s="45"/>
      <c r="T70" s="45">
        <v>37150</v>
      </c>
      <c r="U70" s="45"/>
      <c r="V70" s="45"/>
      <c r="W70" s="45"/>
      <c r="X70" s="45">
        <f t="shared" si="3"/>
        <v>42850</v>
      </c>
      <c r="Y70" s="45"/>
    </row>
    <row r="71" spans="1:25" s="1" customFormat="1" ht="12.75" customHeight="1">
      <c r="A71" s="64" t="s">
        <v>174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47" t="s">
        <v>8</v>
      </c>
      <c r="M71" s="47"/>
      <c r="N71" s="48" t="s">
        <v>132</v>
      </c>
      <c r="O71" s="48"/>
      <c r="P71" s="28" t="s">
        <v>168</v>
      </c>
      <c r="Q71" s="45">
        <v>780100</v>
      </c>
      <c r="R71" s="45"/>
      <c r="S71" s="45"/>
      <c r="T71" s="45">
        <v>304382.52</v>
      </c>
      <c r="U71" s="45"/>
      <c r="V71" s="45"/>
      <c r="W71" s="45"/>
      <c r="X71" s="45">
        <f>SUM(Q71-T71)</f>
        <v>475717.48</v>
      </c>
      <c r="Y71" s="45"/>
    </row>
    <row r="72" spans="1:25" s="1" customFormat="1" ht="12.75" customHeight="1">
      <c r="A72" s="64" t="s">
        <v>163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47" t="s">
        <v>8</v>
      </c>
      <c r="M72" s="47"/>
      <c r="N72" s="48" t="s">
        <v>133</v>
      </c>
      <c r="O72" s="48"/>
      <c r="P72" s="28" t="s">
        <v>160</v>
      </c>
      <c r="Q72" s="45">
        <v>7000</v>
      </c>
      <c r="R72" s="45"/>
      <c r="S72" s="45"/>
      <c r="T72" s="45">
        <v>0</v>
      </c>
      <c r="U72" s="45"/>
      <c r="V72" s="45"/>
      <c r="W72" s="45"/>
      <c r="X72" s="45">
        <f t="shared" si="3"/>
        <v>7000</v>
      </c>
      <c r="Y72" s="45"/>
    </row>
    <row r="73" spans="1:25" s="1" customFormat="1" ht="12.75" customHeight="1">
      <c r="A73" s="64" t="s">
        <v>163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47" t="s">
        <v>8</v>
      </c>
      <c r="M73" s="47"/>
      <c r="N73" s="48" t="s">
        <v>134</v>
      </c>
      <c r="O73" s="48"/>
      <c r="P73" s="28" t="s">
        <v>160</v>
      </c>
      <c r="Q73" s="45">
        <v>9000</v>
      </c>
      <c r="R73" s="45"/>
      <c r="S73" s="45"/>
      <c r="T73" s="45">
        <v>1701.09</v>
      </c>
      <c r="U73" s="45"/>
      <c r="V73" s="45"/>
      <c r="W73" s="45"/>
      <c r="X73" s="45">
        <f t="shared" si="3"/>
        <v>7298.91</v>
      </c>
      <c r="Y73" s="45"/>
    </row>
    <row r="74" spans="1:25" s="1" customFormat="1" ht="13.5" customHeight="1">
      <c r="A74" s="64" t="s">
        <v>163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47" t="s">
        <v>8</v>
      </c>
      <c r="M74" s="47"/>
      <c r="N74" s="48" t="s">
        <v>122</v>
      </c>
      <c r="O74" s="48"/>
      <c r="P74" s="28" t="s">
        <v>160</v>
      </c>
      <c r="Q74" s="63">
        <v>135000</v>
      </c>
      <c r="R74" s="63"/>
      <c r="S74" s="63"/>
      <c r="T74" s="45">
        <v>0</v>
      </c>
      <c r="U74" s="45"/>
      <c r="V74" s="45"/>
      <c r="W74" s="45"/>
      <c r="X74" s="45">
        <f aca="true" t="shared" si="4" ref="X74:X104">SUM(Q74-T74)</f>
        <v>135000</v>
      </c>
      <c r="Y74" s="45"/>
    </row>
    <row r="75" spans="1:25" s="1" customFormat="1" ht="12.75" customHeight="1">
      <c r="A75" s="64" t="s">
        <v>164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17"/>
      <c r="M75" s="18"/>
      <c r="N75" s="48" t="s">
        <v>123</v>
      </c>
      <c r="O75" s="48"/>
      <c r="P75" s="30" t="s">
        <v>158</v>
      </c>
      <c r="Q75" s="65">
        <v>214700</v>
      </c>
      <c r="R75" s="66"/>
      <c r="S75" s="67"/>
      <c r="T75" s="42">
        <v>37113.1</v>
      </c>
      <c r="U75" s="43"/>
      <c r="V75" s="43"/>
      <c r="W75" s="44"/>
      <c r="X75" s="42">
        <f t="shared" si="4"/>
        <v>177586.9</v>
      </c>
      <c r="Y75" s="44"/>
    </row>
    <row r="76" spans="1:25" s="1" customFormat="1" ht="12.75" customHeight="1">
      <c r="A76" s="68" t="s">
        <v>178</v>
      </c>
      <c r="B76" s="69"/>
      <c r="C76" s="69"/>
      <c r="D76" s="69"/>
      <c r="E76" s="69"/>
      <c r="F76" s="69"/>
      <c r="G76" s="69"/>
      <c r="H76" s="69"/>
      <c r="I76" s="69"/>
      <c r="J76" s="69"/>
      <c r="K76" s="70"/>
      <c r="L76" s="17"/>
      <c r="M76" s="18"/>
      <c r="N76" s="48" t="s">
        <v>124</v>
      </c>
      <c r="O76" s="48"/>
      <c r="P76" s="30" t="s">
        <v>177</v>
      </c>
      <c r="Q76" s="65">
        <v>40000</v>
      </c>
      <c r="R76" s="66"/>
      <c r="S76" s="67"/>
      <c r="T76" s="42">
        <v>15751.93</v>
      </c>
      <c r="U76" s="43"/>
      <c r="V76" s="43"/>
      <c r="W76" s="44"/>
      <c r="X76" s="42">
        <f t="shared" si="4"/>
        <v>24248.07</v>
      </c>
      <c r="Y76" s="44"/>
    </row>
    <row r="77" spans="1:25" s="1" customFormat="1" ht="12.75" customHeight="1">
      <c r="A77" s="107" t="s">
        <v>172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9"/>
      <c r="L77" s="17"/>
      <c r="M77" s="18"/>
      <c r="N77" s="48" t="s">
        <v>124</v>
      </c>
      <c r="O77" s="48"/>
      <c r="P77" s="30" t="s">
        <v>167</v>
      </c>
      <c r="Q77" s="65">
        <v>25000</v>
      </c>
      <c r="R77" s="66"/>
      <c r="S77" s="67"/>
      <c r="T77" s="42">
        <v>15300</v>
      </c>
      <c r="U77" s="43"/>
      <c r="V77" s="43"/>
      <c r="W77" s="44"/>
      <c r="X77" s="42">
        <f t="shared" si="4"/>
        <v>9700</v>
      </c>
      <c r="Y77" s="44"/>
    </row>
    <row r="78" spans="1:25" s="1" customFormat="1" ht="12.75" customHeight="1">
      <c r="A78" s="64" t="s">
        <v>163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17"/>
      <c r="M78" s="18"/>
      <c r="N78" s="48" t="s">
        <v>125</v>
      </c>
      <c r="O78" s="48"/>
      <c r="P78" s="30" t="s">
        <v>160</v>
      </c>
      <c r="Q78" s="65">
        <v>40000</v>
      </c>
      <c r="R78" s="66"/>
      <c r="S78" s="67"/>
      <c r="T78" s="42">
        <v>23680</v>
      </c>
      <c r="U78" s="43"/>
      <c r="V78" s="43"/>
      <c r="W78" s="44"/>
      <c r="X78" s="42">
        <f t="shared" si="4"/>
        <v>16320</v>
      </c>
      <c r="Y78" s="44"/>
    </row>
    <row r="79" spans="1:25" s="1" customFormat="1" ht="12.75" customHeight="1">
      <c r="A79" s="64" t="s">
        <v>163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17"/>
      <c r="M79" s="18"/>
      <c r="N79" s="48" t="s">
        <v>126</v>
      </c>
      <c r="O79" s="48"/>
      <c r="P79" s="30" t="s">
        <v>160</v>
      </c>
      <c r="Q79" s="65">
        <v>40000</v>
      </c>
      <c r="R79" s="66"/>
      <c r="S79" s="67"/>
      <c r="T79" s="42">
        <v>10317</v>
      </c>
      <c r="U79" s="43"/>
      <c r="V79" s="43"/>
      <c r="W79" s="44"/>
      <c r="X79" s="42">
        <f t="shared" si="4"/>
        <v>29683</v>
      </c>
      <c r="Y79" s="44"/>
    </row>
    <row r="80" spans="1:25" s="1" customFormat="1" ht="12.75" customHeight="1">
      <c r="A80" s="64" t="s">
        <v>163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17"/>
      <c r="M80" s="18"/>
      <c r="N80" s="48" t="s">
        <v>127</v>
      </c>
      <c r="O80" s="48"/>
      <c r="P80" s="30" t="s">
        <v>160</v>
      </c>
      <c r="Q80" s="65">
        <v>5000</v>
      </c>
      <c r="R80" s="66"/>
      <c r="S80" s="67"/>
      <c r="T80" s="42">
        <v>997.31</v>
      </c>
      <c r="U80" s="43"/>
      <c r="V80" s="43"/>
      <c r="W80" s="44"/>
      <c r="X80" s="42">
        <f t="shared" si="4"/>
        <v>4002.69</v>
      </c>
      <c r="Y80" s="44"/>
    </row>
    <row r="81" spans="1:25" s="1" customFormat="1" ht="12.75" customHeight="1">
      <c r="A81" s="64" t="s">
        <v>161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47" t="s">
        <v>8</v>
      </c>
      <c r="M81" s="47"/>
      <c r="N81" s="48" t="s">
        <v>135</v>
      </c>
      <c r="O81" s="48"/>
      <c r="P81" s="28" t="s">
        <v>157</v>
      </c>
      <c r="Q81" s="45">
        <v>61000</v>
      </c>
      <c r="R81" s="45"/>
      <c r="S81" s="45"/>
      <c r="T81" s="45">
        <v>18769.04</v>
      </c>
      <c r="U81" s="45"/>
      <c r="V81" s="45"/>
      <c r="W81" s="45"/>
      <c r="X81" s="45">
        <f t="shared" si="4"/>
        <v>42230.96</v>
      </c>
      <c r="Y81" s="45"/>
    </row>
    <row r="82" spans="1:25" s="1" customFormat="1" ht="12.75" customHeight="1">
      <c r="A82" s="64" t="s">
        <v>162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47" t="s">
        <v>8</v>
      </c>
      <c r="M82" s="47"/>
      <c r="N82" s="48" t="s">
        <v>136</v>
      </c>
      <c r="O82" s="48"/>
      <c r="P82" s="28" t="s">
        <v>159</v>
      </c>
      <c r="Q82" s="45">
        <v>19000</v>
      </c>
      <c r="R82" s="45"/>
      <c r="S82" s="45"/>
      <c r="T82" s="45">
        <v>5123.94</v>
      </c>
      <c r="U82" s="45"/>
      <c r="V82" s="45"/>
      <c r="W82" s="45"/>
      <c r="X82" s="45">
        <f t="shared" si="4"/>
        <v>13876.060000000001</v>
      </c>
      <c r="Y82" s="45"/>
    </row>
    <row r="83" spans="1:25" s="1" customFormat="1" ht="12.75" customHeight="1">
      <c r="A83" s="64" t="s">
        <v>171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47" t="s">
        <v>8</v>
      </c>
      <c r="M83" s="47"/>
      <c r="N83" s="48" t="s">
        <v>137</v>
      </c>
      <c r="O83" s="48"/>
      <c r="P83" s="28" t="s">
        <v>166</v>
      </c>
      <c r="Q83" s="45">
        <v>5000</v>
      </c>
      <c r="R83" s="45"/>
      <c r="S83" s="45"/>
      <c r="T83" s="45">
        <v>0</v>
      </c>
      <c r="U83" s="45"/>
      <c r="V83" s="45"/>
      <c r="W83" s="45"/>
      <c r="X83" s="45">
        <f t="shared" si="4"/>
        <v>5000</v>
      </c>
      <c r="Y83" s="45"/>
    </row>
    <row r="84" spans="1:25" s="1" customFormat="1" ht="12.75" customHeight="1">
      <c r="A84" s="64" t="s">
        <v>172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47" t="s">
        <v>8</v>
      </c>
      <c r="M84" s="47"/>
      <c r="N84" s="48" t="s">
        <v>137</v>
      </c>
      <c r="O84" s="48"/>
      <c r="P84" s="28" t="s">
        <v>167</v>
      </c>
      <c r="Q84" s="45">
        <v>85000</v>
      </c>
      <c r="R84" s="45"/>
      <c r="S84" s="45"/>
      <c r="T84" s="45">
        <v>0</v>
      </c>
      <c r="U84" s="45"/>
      <c r="V84" s="45"/>
      <c r="W84" s="45"/>
      <c r="X84" s="45">
        <f t="shared" si="4"/>
        <v>85000</v>
      </c>
      <c r="Y84" s="45"/>
    </row>
    <row r="85" spans="1:25" s="1" customFormat="1" ht="12.75" customHeight="1">
      <c r="A85" s="64" t="s">
        <v>172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55"/>
      <c r="M85" s="39"/>
      <c r="N85" s="48" t="s">
        <v>138</v>
      </c>
      <c r="O85" s="48"/>
      <c r="P85" s="30" t="s">
        <v>167</v>
      </c>
      <c r="Q85" s="42">
        <v>5000</v>
      </c>
      <c r="R85" s="43"/>
      <c r="S85" s="44"/>
      <c r="T85" s="42">
        <v>0</v>
      </c>
      <c r="U85" s="43"/>
      <c r="V85" s="43"/>
      <c r="W85" s="44"/>
      <c r="X85" s="45">
        <f t="shared" si="4"/>
        <v>5000</v>
      </c>
      <c r="Y85" s="45"/>
    </row>
    <row r="86" spans="1:25" s="1" customFormat="1" ht="12.75" customHeight="1">
      <c r="A86" s="64" t="s">
        <v>173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55"/>
      <c r="M86" s="39"/>
      <c r="N86" s="48" t="s">
        <v>138</v>
      </c>
      <c r="O86" s="48"/>
      <c r="P86" s="30" t="s">
        <v>169</v>
      </c>
      <c r="Q86" s="42">
        <v>5000</v>
      </c>
      <c r="R86" s="43"/>
      <c r="S86" s="44"/>
      <c r="T86" s="42">
        <v>0</v>
      </c>
      <c r="U86" s="43"/>
      <c r="V86" s="43"/>
      <c r="W86" s="44"/>
      <c r="X86" s="45">
        <f t="shared" si="4"/>
        <v>5000</v>
      </c>
      <c r="Y86" s="45"/>
    </row>
    <row r="87" spans="1:25" s="1" customFormat="1" ht="12.75" customHeight="1">
      <c r="A87" s="35" t="s">
        <v>163</v>
      </c>
      <c r="B87" s="36"/>
      <c r="C87" s="36"/>
      <c r="D87" s="36"/>
      <c r="E87" s="36"/>
      <c r="F87" s="36"/>
      <c r="G87" s="36"/>
      <c r="H87" s="36"/>
      <c r="I87" s="36"/>
      <c r="J87" s="36"/>
      <c r="K87" s="37"/>
      <c r="L87" s="38"/>
      <c r="M87" s="39"/>
      <c r="N87" s="40" t="s">
        <v>186</v>
      </c>
      <c r="O87" s="41"/>
      <c r="P87" s="30" t="s">
        <v>160</v>
      </c>
      <c r="Q87" s="42">
        <v>6704.5</v>
      </c>
      <c r="R87" s="43"/>
      <c r="S87" s="44"/>
      <c r="T87" s="42">
        <v>0</v>
      </c>
      <c r="U87" s="43"/>
      <c r="V87" s="43"/>
      <c r="W87" s="44"/>
      <c r="X87" s="42">
        <f>SUM(Q87-T87)</f>
        <v>6704.5</v>
      </c>
      <c r="Y87" s="44"/>
    </row>
    <row r="88" spans="1:25" s="1" customFormat="1" ht="12.75" customHeight="1">
      <c r="A88" s="35" t="s">
        <v>163</v>
      </c>
      <c r="B88" s="36"/>
      <c r="C88" s="36"/>
      <c r="D88" s="36"/>
      <c r="E88" s="36"/>
      <c r="F88" s="36"/>
      <c r="G88" s="36"/>
      <c r="H88" s="36"/>
      <c r="I88" s="36"/>
      <c r="J88" s="36"/>
      <c r="K88" s="37"/>
      <c r="L88" s="38"/>
      <c r="M88" s="39"/>
      <c r="N88" s="40" t="s">
        <v>190</v>
      </c>
      <c r="O88" s="41"/>
      <c r="P88" s="30" t="s">
        <v>160</v>
      </c>
      <c r="Q88" s="42">
        <v>2866.2</v>
      </c>
      <c r="R88" s="43"/>
      <c r="S88" s="44"/>
      <c r="T88" s="42">
        <v>0</v>
      </c>
      <c r="U88" s="43"/>
      <c r="V88" s="43"/>
      <c r="W88" s="44"/>
      <c r="X88" s="42">
        <f>SUM(Q88-T88)</f>
        <v>2866.2</v>
      </c>
      <c r="Y88" s="44"/>
    </row>
    <row r="89" spans="1:25" s="1" customFormat="1" ht="12.75" customHeight="1">
      <c r="A89" s="64" t="s">
        <v>171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47" t="s">
        <v>8</v>
      </c>
      <c r="M89" s="47"/>
      <c r="N89" s="48" t="s">
        <v>139</v>
      </c>
      <c r="O89" s="48"/>
      <c r="P89" s="28" t="s">
        <v>166</v>
      </c>
      <c r="Q89" s="45">
        <v>450000</v>
      </c>
      <c r="R89" s="45"/>
      <c r="S89" s="45"/>
      <c r="T89" s="45">
        <v>0</v>
      </c>
      <c r="U89" s="45"/>
      <c r="V89" s="45"/>
      <c r="W89" s="45"/>
      <c r="X89" s="45">
        <f t="shared" si="4"/>
        <v>450000</v>
      </c>
      <c r="Y89" s="45"/>
    </row>
    <row r="90" spans="1:25" s="1" customFormat="1" ht="12.75" customHeight="1">
      <c r="A90" s="64" t="s">
        <v>171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47" t="s">
        <v>8</v>
      </c>
      <c r="M90" s="47"/>
      <c r="N90" s="48" t="s">
        <v>140</v>
      </c>
      <c r="O90" s="48"/>
      <c r="P90" s="28" t="s">
        <v>166</v>
      </c>
      <c r="Q90" s="45">
        <v>2344000</v>
      </c>
      <c r="R90" s="45"/>
      <c r="S90" s="45"/>
      <c r="T90" s="45">
        <v>0</v>
      </c>
      <c r="U90" s="45"/>
      <c r="V90" s="45"/>
      <c r="W90" s="45"/>
      <c r="X90" s="45">
        <f t="shared" si="4"/>
        <v>2344000</v>
      </c>
      <c r="Y90" s="45"/>
    </row>
    <row r="91" spans="1:25" s="1" customFormat="1" ht="12.75" customHeight="1">
      <c r="A91" s="64" t="s">
        <v>171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47" t="s">
        <v>8</v>
      </c>
      <c r="M91" s="47"/>
      <c r="N91" s="48" t="s">
        <v>141</v>
      </c>
      <c r="O91" s="48"/>
      <c r="P91" s="28" t="s">
        <v>166</v>
      </c>
      <c r="Q91" s="45">
        <v>123400</v>
      </c>
      <c r="R91" s="45"/>
      <c r="S91" s="45"/>
      <c r="T91" s="45">
        <v>0</v>
      </c>
      <c r="U91" s="45"/>
      <c r="V91" s="45"/>
      <c r="W91" s="45"/>
      <c r="X91" s="45">
        <f t="shared" si="4"/>
        <v>123400</v>
      </c>
      <c r="Y91" s="45"/>
    </row>
    <row r="92" spans="1:25" s="1" customFormat="1" ht="12.75" customHeight="1">
      <c r="A92" s="64" t="s">
        <v>172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55"/>
      <c r="M92" s="39"/>
      <c r="N92" s="48" t="s">
        <v>142</v>
      </c>
      <c r="O92" s="48"/>
      <c r="P92" s="30" t="s">
        <v>167</v>
      </c>
      <c r="Q92" s="42">
        <v>309400</v>
      </c>
      <c r="R92" s="43"/>
      <c r="S92" s="44"/>
      <c r="T92" s="65">
        <v>0</v>
      </c>
      <c r="U92" s="66"/>
      <c r="V92" s="66"/>
      <c r="W92" s="67"/>
      <c r="X92" s="45">
        <f t="shared" si="4"/>
        <v>309400</v>
      </c>
      <c r="Y92" s="45"/>
    </row>
    <row r="93" spans="1:25" s="1" customFormat="1" ht="12.75" customHeight="1">
      <c r="A93" s="64" t="s">
        <v>171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55"/>
      <c r="M93" s="39"/>
      <c r="N93" s="48" t="s">
        <v>143</v>
      </c>
      <c r="O93" s="48"/>
      <c r="P93" s="30" t="s">
        <v>166</v>
      </c>
      <c r="Q93" s="65">
        <v>400000</v>
      </c>
      <c r="R93" s="66"/>
      <c r="S93" s="67"/>
      <c r="T93" s="42">
        <v>99566</v>
      </c>
      <c r="U93" s="43"/>
      <c r="V93" s="43"/>
      <c r="W93" s="44"/>
      <c r="X93" s="45">
        <f t="shared" si="4"/>
        <v>300434</v>
      </c>
      <c r="Y93" s="45"/>
    </row>
    <row r="94" spans="1:25" s="1" customFormat="1" ht="12.75" customHeight="1">
      <c r="A94" s="64" t="s">
        <v>172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55"/>
      <c r="M94" s="39"/>
      <c r="N94" s="48" t="s">
        <v>143</v>
      </c>
      <c r="O94" s="48"/>
      <c r="P94" s="30" t="s">
        <v>167</v>
      </c>
      <c r="Q94" s="65">
        <v>68000</v>
      </c>
      <c r="R94" s="66"/>
      <c r="S94" s="67"/>
      <c r="T94" s="65">
        <v>52026.59</v>
      </c>
      <c r="U94" s="66"/>
      <c r="V94" s="66"/>
      <c r="W94" s="67"/>
      <c r="X94" s="45">
        <f t="shared" si="4"/>
        <v>15973.410000000003</v>
      </c>
      <c r="Y94" s="45"/>
    </row>
    <row r="95" spans="1:25" s="1" customFormat="1" ht="12.75" customHeight="1">
      <c r="A95" s="64" t="s">
        <v>172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55"/>
      <c r="M95" s="39"/>
      <c r="N95" s="48" t="s">
        <v>149</v>
      </c>
      <c r="O95" s="48"/>
      <c r="P95" s="28" t="s">
        <v>167</v>
      </c>
      <c r="Q95" s="45">
        <v>955300</v>
      </c>
      <c r="R95" s="45"/>
      <c r="S95" s="45"/>
      <c r="T95" s="63">
        <v>213500</v>
      </c>
      <c r="U95" s="63"/>
      <c r="V95" s="63"/>
      <c r="W95" s="63"/>
      <c r="X95" s="45">
        <f t="shared" si="4"/>
        <v>741800</v>
      </c>
      <c r="Y95" s="45"/>
    </row>
    <row r="96" spans="1:25" s="1" customFormat="1" ht="12.75" customHeight="1">
      <c r="A96" s="64" t="s">
        <v>176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55"/>
      <c r="M96" s="39"/>
      <c r="N96" s="48" t="s">
        <v>144</v>
      </c>
      <c r="O96" s="48"/>
      <c r="P96" s="28" t="s">
        <v>175</v>
      </c>
      <c r="Q96" s="45">
        <v>140000</v>
      </c>
      <c r="R96" s="45"/>
      <c r="S96" s="45"/>
      <c r="T96" s="45">
        <v>48988.99</v>
      </c>
      <c r="U96" s="45"/>
      <c r="V96" s="45"/>
      <c r="W96" s="45"/>
      <c r="X96" s="45">
        <f t="shared" si="4"/>
        <v>91011.01000000001</v>
      </c>
      <c r="Y96" s="45"/>
    </row>
    <row r="97" spans="1:25" s="1" customFormat="1" ht="12.75" customHeight="1">
      <c r="A97" s="64" t="s">
        <v>171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55"/>
      <c r="M97" s="39"/>
      <c r="N97" s="48" t="s">
        <v>144</v>
      </c>
      <c r="O97" s="48"/>
      <c r="P97" s="28" t="s">
        <v>166</v>
      </c>
      <c r="Q97" s="45">
        <v>400000</v>
      </c>
      <c r="R97" s="45"/>
      <c r="S97" s="45"/>
      <c r="T97" s="45">
        <v>33334</v>
      </c>
      <c r="U97" s="45"/>
      <c r="V97" s="45"/>
      <c r="W97" s="45"/>
      <c r="X97" s="45">
        <f t="shared" si="4"/>
        <v>366666</v>
      </c>
      <c r="Y97" s="45"/>
    </row>
    <row r="98" spans="1:25" s="1" customFormat="1" ht="12.75" customHeight="1">
      <c r="A98" s="64" t="s">
        <v>172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17"/>
      <c r="M98" s="18"/>
      <c r="N98" s="40" t="s">
        <v>145</v>
      </c>
      <c r="O98" s="84"/>
      <c r="P98" s="33" t="s">
        <v>167</v>
      </c>
      <c r="Q98" s="42">
        <v>60000</v>
      </c>
      <c r="R98" s="43"/>
      <c r="S98" s="44"/>
      <c r="T98" s="42">
        <v>0</v>
      </c>
      <c r="U98" s="43"/>
      <c r="V98" s="43"/>
      <c r="W98" s="44"/>
      <c r="X98" s="42">
        <f t="shared" si="4"/>
        <v>60000</v>
      </c>
      <c r="Y98" s="44"/>
    </row>
    <row r="99" spans="1:25" s="1" customFormat="1" ht="12.75" customHeight="1">
      <c r="A99" s="64" t="s">
        <v>174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17"/>
      <c r="M99" s="18"/>
      <c r="N99" s="40" t="s">
        <v>145</v>
      </c>
      <c r="O99" s="84"/>
      <c r="P99" s="33" t="s">
        <v>168</v>
      </c>
      <c r="Q99" s="42">
        <v>100000</v>
      </c>
      <c r="R99" s="43"/>
      <c r="S99" s="44"/>
      <c r="T99" s="42">
        <v>0</v>
      </c>
      <c r="U99" s="43"/>
      <c r="V99" s="43"/>
      <c r="W99" s="44"/>
      <c r="X99" s="42">
        <f t="shared" si="4"/>
        <v>100000</v>
      </c>
      <c r="Y99" s="44"/>
    </row>
    <row r="100" spans="1:25" s="1" customFormat="1" ht="14.25" customHeight="1">
      <c r="A100" s="64" t="s">
        <v>171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55"/>
      <c r="M100" s="39"/>
      <c r="N100" s="48" t="s">
        <v>146</v>
      </c>
      <c r="O100" s="48"/>
      <c r="P100" s="28" t="s">
        <v>166</v>
      </c>
      <c r="Q100" s="45">
        <v>224350</v>
      </c>
      <c r="R100" s="45"/>
      <c r="S100" s="45"/>
      <c r="T100" s="45">
        <v>0</v>
      </c>
      <c r="U100" s="45"/>
      <c r="V100" s="45"/>
      <c r="W100" s="45"/>
      <c r="X100" s="45">
        <f t="shared" si="4"/>
        <v>224350</v>
      </c>
      <c r="Y100" s="45"/>
    </row>
    <row r="101" spans="1:25" s="1" customFormat="1" ht="14.25" customHeight="1">
      <c r="A101" s="64" t="s">
        <v>172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55"/>
      <c r="M101" s="39"/>
      <c r="N101" s="48" t="s">
        <v>146</v>
      </c>
      <c r="O101" s="48"/>
      <c r="P101" s="28" t="s">
        <v>167</v>
      </c>
      <c r="Q101" s="45">
        <v>60000</v>
      </c>
      <c r="R101" s="45"/>
      <c r="S101" s="45"/>
      <c r="T101" s="45">
        <v>60000</v>
      </c>
      <c r="U101" s="45"/>
      <c r="V101" s="45"/>
      <c r="W101" s="45"/>
      <c r="X101" s="45">
        <f t="shared" si="4"/>
        <v>0</v>
      </c>
      <c r="Y101" s="45"/>
    </row>
    <row r="102" spans="1:25" s="1" customFormat="1" ht="12.75" customHeight="1">
      <c r="A102" s="64" t="s">
        <v>173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47" t="s">
        <v>8</v>
      </c>
      <c r="M102" s="47"/>
      <c r="N102" s="48" t="s">
        <v>187</v>
      </c>
      <c r="O102" s="48"/>
      <c r="P102" s="28" t="s">
        <v>169</v>
      </c>
      <c r="Q102" s="45">
        <v>180000</v>
      </c>
      <c r="R102" s="45"/>
      <c r="S102" s="45"/>
      <c r="T102" s="45">
        <v>0</v>
      </c>
      <c r="U102" s="45"/>
      <c r="V102" s="45"/>
      <c r="W102" s="45"/>
      <c r="X102" s="45">
        <f t="shared" si="4"/>
        <v>180000</v>
      </c>
      <c r="Y102" s="45"/>
    </row>
    <row r="103" spans="1:25" s="1" customFormat="1" ht="12.75" customHeight="1">
      <c r="A103" s="64" t="s">
        <v>163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47" t="s">
        <v>8</v>
      </c>
      <c r="M103" s="47"/>
      <c r="N103" s="48" t="s">
        <v>147</v>
      </c>
      <c r="O103" s="48"/>
      <c r="P103" s="28" t="s">
        <v>160</v>
      </c>
      <c r="Q103" s="45">
        <v>50000</v>
      </c>
      <c r="R103" s="45"/>
      <c r="S103" s="45"/>
      <c r="T103" s="45">
        <v>16000</v>
      </c>
      <c r="U103" s="45"/>
      <c r="V103" s="45"/>
      <c r="W103" s="45"/>
      <c r="X103" s="45">
        <f t="shared" si="4"/>
        <v>34000</v>
      </c>
      <c r="Y103" s="45"/>
    </row>
    <row r="104" spans="1:25" s="1" customFormat="1" ht="14.25" customHeight="1">
      <c r="A104" s="64" t="s">
        <v>180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47" t="s">
        <v>8</v>
      </c>
      <c r="M104" s="47"/>
      <c r="N104" s="48" t="s">
        <v>148</v>
      </c>
      <c r="O104" s="48"/>
      <c r="P104" s="28" t="s">
        <v>179</v>
      </c>
      <c r="Q104" s="45">
        <v>9516351.31</v>
      </c>
      <c r="R104" s="45"/>
      <c r="S104" s="45"/>
      <c r="T104" s="45">
        <v>5385212.66</v>
      </c>
      <c r="U104" s="45"/>
      <c r="V104" s="45"/>
      <c r="W104" s="45"/>
      <c r="X104" s="45">
        <f t="shared" si="4"/>
        <v>4131138.6500000004</v>
      </c>
      <c r="Y104" s="45"/>
    </row>
    <row r="105" spans="1:25" s="1" customFormat="1" ht="15.75" customHeight="1">
      <c r="A105" s="46" t="s">
        <v>45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7" t="s">
        <v>46</v>
      </c>
      <c r="M105" s="47"/>
      <c r="N105" s="47" t="s">
        <v>30</v>
      </c>
      <c r="O105" s="47"/>
      <c r="P105" s="29"/>
      <c r="Q105" s="45">
        <f>P12-Q50</f>
        <v>-2229778.2699999996</v>
      </c>
      <c r="R105" s="45"/>
      <c r="S105" s="45"/>
      <c r="T105" s="45">
        <f>T12-T50</f>
        <v>3056632.580000002</v>
      </c>
      <c r="U105" s="45"/>
      <c r="V105" s="45"/>
      <c r="W105" s="45"/>
      <c r="X105" s="45">
        <f>Q105-T105</f>
        <v>-5286410.8500000015</v>
      </c>
      <c r="Y105" s="45"/>
    </row>
    <row r="106" spans="1:25" s="1" customFormat="1" ht="17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15"/>
      <c r="N106" s="15"/>
      <c r="O106" s="15"/>
      <c r="P106" s="15"/>
      <c r="Q106" s="16"/>
      <c r="R106" s="16"/>
      <c r="S106" s="16"/>
      <c r="T106" s="16"/>
      <c r="U106" s="16"/>
      <c r="V106" s="16"/>
      <c r="W106" s="16"/>
      <c r="X106" s="45" t="s">
        <v>30</v>
      </c>
      <c r="Y106" s="45"/>
    </row>
    <row r="107" spans="1:25" s="1" customFormat="1" ht="33.75" customHeight="1">
      <c r="A107" s="110" t="s">
        <v>47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s="1" customFormat="1" ht="32.25" customHeight="1">
      <c r="A108" s="47" t="s">
        <v>17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 t="s">
        <v>18</v>
      </c>
      <c r="M108" s="47"/>
      <c r="N108" s="47" t="s">
        <v>48</v>
      </c>
      <c r="O108" s="47"/>
      <c r="P108" s="55" t="s">
        <v>20</v>
      </c>
      <c r="Q108" s="56"/>
      <c r="R108" s="56"/>
      <c r="S108" s="39"/>
      <c r="T108" s="47" t="s">
        <v>21</v>
      </c>
      <c r="U108" s="47"/>
      <c r="V108" s="47"/>
      <c r="W108" s="47"/>
      <c r="X108" s="47" t="s">
        <v>22</v>
      </c>
      <c r="Y108" s="47"/>
    </row>
    <row r="109" spans="1:25" s="1" customFormat="1" ht="12.75" customHeight="1">
      <c r="A109" s="77" t="s">
        <v>23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 t="s">
        <v>24</v>
      </c>
      <c r="M109" s="77"/>
      <c r="N109" s="77" t="s">
        <v>25</v>
      </c>
      <c r="O109" s="77"/>
      <c r="P109" s="52" t="s">
        <v>26</v>
      </c>
      <c r="Q109" s="53"/>
      <c r="R109" s="53"/>
      <c r="S109" s="54"/>
      <c r="T109" s="77" t="s">
        <v>27</v>
      </c>
      <c r="U109" s="77"/>
      <c r="V109" s="77"/>
      <c r="W109" s="77"/>
      <c r="X109" s="83">
        <v>6</v>
      </c>
      <c r="Y109" s="83"/>
    </row>
    <row r="110" spans="1:25" s="1" customFormat="1" ht="14.25" customHeight="1">
      <c r="A110" s="46" t="s">
        <v>49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7" t="s">
        <v>50</v>
      </c>
      <c r="M110" s="47"/>
      <c r="N110" s="47" t="s">
        <v>30</v>
      </c>
      <c r="O110" s="47"/>
      <c r="P110" s="42">
        <f>P116</f>
        <v>2229778.2699999996</v>
      </c>
      <c r="Q110" s="43"/>
      <c r="R110" s="43"/>
      <c r="S110" s="44"/>
      <c r="T110" s="45">
        <f>T116</f>
        <v>-3056632.580000002</v>
      </c>
      <c r="U110" s="47"/>
      <c r="V110" s="47"/>
      <c r="W110" s="47"/>
      <c r="X110" s="45">
        <f>P110-T110</f>
        <v>5286410.8500000015</v>
      </c>
      <c r="Y110" s="47"/>
    </row>
    <row r="111" spans="1:25" s="1" customFormat="1" ht="12.75">
      <c r="A111" s="46" t="s">
        <v>51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7" t="s">
        <v>8</v>
      </c>
      <c r="M111" s="47"/>
      <c r="N111" s="47" t="s">
        <v>8</v>
      </c>
      <c r="O111" s="47"/>
      <c r="P111" s="55" t="s">
        <v>8</v>
      </c>
      <c r="Q111" s="56"/>
      <c r="R111" s="56"/>
      <c r="S111" s="39"/>
      <c r="T111" s="47" t="s">
        <v>8</v>
      </c>
      <c r="U111" s="47"/>
      <c r="V111" s="47"/>
      <c r="W111" s="47"/>
      <c r="X111" s="45"/>
      <c r="Y111" s="47"/>
    </row>
    <row r="112" spans="1:25" s="1" customFormat="1" ht="12.75">
      <c r="A112" s="46" t="s">
        <v>52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7" t="s">
        <v>53</v>
      </c>
      <c r="M112" s="47"/>
      <c r="N112" s="47" t="s">
        <v>30</v>
      </c>
      <c r="O112" s="47"/>
      <c r="P112" s="55" t="s">
        <v>31</v>
      </c>
      <c r="Q112" s="56"/>
      <c r="R112" s="56"/>
      <c r="S112" s="39"/>
      <c r="T112" s="47" t="s">
        <v>31</v>
      </c>
      <c r="U112" s="47"/>
      <c r="V112" s="47"/>
      <c r="W112" s="47"/>
      <c r="X112" s="47" t="s">
        <v>8</v>
      </c>
      <c r="Y112" s="47"/>
    </row>
    <row r="113" spans="1:25" s="1" customFormat="1" ht="12.75">
      <c r="A113" s="46" t="s">
        <v>8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7" t="s">
        <v>8</v>
      </c>
      <c r="M113" s="47"/>
      <c r="N113" s="47" t="s">
        <v>8</v>
      </c>
      <c r="O113" s="47"/>
      <c r="P113" s="55" t="s">
        <v>31</v>
      </c>
      <c r="Q113" s="56"/>
      <c r="R113" s="56"/>
      <c r="S113" s="39"/>
      <c r="T113" s="47" t="s">
        <v>31</v>
      </c>
      <c r="U113" s="47"/>
      <c r="V113" s="47"/>
      <c r="W113" s="47"/>
      <c r="X113" s="47" t="s">
        <v>31</v>
      </c>
      <c r="Y113" s="47"/>
    </row>
    <row r="114" spans="1:25" s="1" customFormat="1" ht="12.75">
      <c r="A114" s="46" t="s">
        <v>54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7" t="s">
        <v>55</v>
      </c>
      <c r="M114" s="47"/>
      <c r="N114" s="47" t="s">
        <v>30</v>
      </c>
      <c r="O114" s="47"/>
      <c r="P114" s="55" t="s">
        <v>31</v>
      </c>
      <c r="Q114" s="56"/>
      <c r="R114" s="56"/>
      <c r="S114" s="39"/>
      <c r="T114" s="47" t="s">
        <v>31</v>
      </c>
      <c r="U114" s="47"/>
      <c r="V114" s="47"/>
      <c r="W114" s="47"/>
      <c r="X114" s="55" t="s">
        <v>31</v>
      </c>
      <c r="Y114" s="39"/>
    </row>
    <row r="115" spans="1:25" s="1" customFormat="1" ht="12.75">
      <c r="A115" s="46" t="s">
        <v>8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7" t="s">
        <v>8</v>
      </c>
      <c r="M115" s="47"/>
      <c r="N115" s="47" t="s">
        <v>8</v>
      </c>
      <c r="O115" s="47"/>
      <c r="P115" s="55" t="s">
        <v>31</v>
      </c>
      <c r="Q115" s="56"/>
      <c r="R115" s="56"/>
      <c r="S115" s="39"/>
      <c r="T115" s="47" t="s">
        <v>31</v>
      </c>
      <c r="U115" s="47"/>
      <c r="V115" s="47"/>
      <c r="W115" s="47"/>
      <c r="X115" s="47" t="s">
        <v>31</v>
      </c>
      <c r="Y115" s="47"/>
    </row>
    <row r="116" spans="1:25" s="1" customFormat="1" ht="12.75">
      <c r="A116" s="46" t="s">
        <v>56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7" t="s">
        <v>57</v>
      </c>
      <c r="M116" s="47"/>
      <c r="N116" s="47" t="s">
        <v>58</v>
      </c>
      <c r="O116" s="47"/>
      <c r="P116" s="42">
        <f>P117+P118</f>
        <v>2229778.2699999996</v>
      </c>
      <c r="Q116" s="43"/>
      <c r="R116" s="43"/>
      <c r="S116" s="44"/>
      <c r="T116" s="45">
        <f>T117+T118</f>
        <v>-3056632.580000002</v>
      </c>
      <c r="U116" s="47"/>
      <c r="V116" s="47"/>
      <c r="W116" s="47"/>
      <c r="X116" s="45">
        <f>P116-T116</f>
        <v>5286410.8500000015</v>
      </c>
      <c r="Y116" s="47"/>
    </row>
    <row r="117" spans="1:25" s="1" customFormat="1" ht="12.75">
      <c r="A117" s="46" t="s">
        <v>59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7" t="s">
        <v>60</v>
      </c>
      <c r="M117" s="47"/>
      <c r="N117" s="47" t="s">
        <v>61</v>
      </c>
      <c r="O117" s="47"/>
      <c r="P117" s="42">
        <f>-P12</f>
        <v>-28438340.01</v>
      </c>
      <c r="Q117" s="43"/>
      <c r="R117" s="43"/>
      <c r="S117" s="44"/>
      <c r="T117" s="45">
        <f>-T12</f>
        <v>-13836566.45</v>
      </c>
      <c r="U117" s="47"/>
      <c r="V117" s="47"/>
      <c r="W117" s="47"/>
      <c r="X117" s="45" t="s">
        <v>30</v>
      </c>
      <c r="Y117" s="47"/>
    </row>
    <row r="118" spans="1:25" s="1" customFormat="1" ht="12.75">
      <c r="A118" s="46" t="s">
        <v>62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7" t="s">
        <v>63</v>
      </c>
      <c r="M118" s="47"/>
      <c r="N118" s="47" t="s">
        <v>64</v>
      </c>
      <c r="O118" s="47"/>
      <c r="P118" s="42">
        <f>Q50</f>
        <v>30668118.28</v>
      </c>
      <c r="Q118" s="43"/>
      <c r="R118" s="43"/>
      <c r="S118" s="44"/>
      <c r="T118" s="45">
        <f>T50</f>
        <v>10779933.869999997</v>
      </c>
      <c r="U118" s="47"/>
      <c r="V118" s="47"/>
      <c r="W118" s="47"/>
      <c r="X118" s="47" t="s">
        <v>30</v>
      </c>
      <c r="Y118" s="47"/>
    </row>
    <row r="119" spans="24:25" s="1" customFormat="1" ht="12.75">
      <c r="X119" s="47" t="s">
        <v>30</v>
      </c>
      <c r="Y119" s="47"/>
    </row>
    <row r="120" spans="1:16" s="1" customFormat="1" ht="12.75">
      <c r="A120" s="22" t="s">
        <v>182</v>
      </c>
      <c r="H120" s="23"/>
      <c r="I120" s="23"/>
      <c r="J120" s="23"/>
      <c r="K120" s="10" t="s">
        <v>114</v>
      </c>
      <c r="L120" s="23"/>
      <c r="O120" s="21" t="s">
        <v>184</v>
      </c>
      <c r="P120" s="34"/>
    </row>
    <row r="121" spans="8:12" ht="12.75">
      <c r="H121" s="11"/>
      <c r="I121" s="11"/>
      <c r="K121" s="25" t="s">
        <v>68</v>
      </c>
      <c r="L121" s="9"/>
    </row>
    <row r="122" spans="8:12" ht="12.75">
      <c r="H122" s="11"/>
      <c r="I122" s="11"/>
      <c r="J122" s="24"/>
      <c r="K122" s="9"/>
      <c r="L122" s="11"/>
    </row>
    <row r="123" spans="1:16" ht="12.75">
      <c r="A123" s="22" t="s">
        <v>183</v>
      </c>
      <c r="H123" s="23"/>
      <c r="I123" s="23"/>
      <c r="J123" s="23"/>
      <c r="K123" s="10" t="s">
        <v>114</v>
      </c>
      <c r="L123" s="23"/>
      <c r="O123" s="21" t="s">
        <v>185</v>
      </c>
      <c r="P123" s="34"/>
    </row>
    <row r="124" spans="8:16" ht="12.75">
      <c r="H124" s="10"/>
      <c r="I124" s="10"/>
      <c r="K124" s="25" t="s">
        <v>68</v>
      </c>
      <c r="L124" s="9"/>
      <c r="O124" s="11"/>
      <c r="P124" s="11"/>
    </row>
    <row r="125" spans="8:12" ht="12.75">
      <c r="H125" s="11"/>
      <c r="I125" s="11"/>
      <c r="J125" s="11"/>
      <c r="L125" s="11"/>
    </row>
    <row r="126" spans="1:16" ht="12.75">
      <c r="A126" s="1" t="s">
        <v>67</v>
      </c>
      <c r="E126" s="21" t="s">
        <v>183</v>
      </c>
      <c r="F126" s="8"/>
      <c r="H126" s="23"/>
      <c r="I126" s="23"/>
      <c r="J126" s="23"/>
      <c r="K126" s="10" t="s">
        <v>114</v>
      </c>
      <c r="L126" s="23"/>
      <c r="O126" s="21" t="s">
        <v>185</v>
      </c>
      <c r="P126" s="34"/>
    </row>
    <row r="127" spans="8:12" ht="12.75">
      <c r="H127" s="11"/>
      <c r="I127" s="11"/>
      <c r="K127" s="25" t="s">
        <v>68</v>
      </c>
      <c r="L127" s="26"/>
    </row>
    <row r="128" spans="1:3" ht="12.75">
      <c r="A128" s="21" t="s">
        <v>181</v>
      </c>
      <c r="B128" s="8"/>
      <c r="C128" s="8"/>
    </row>
  </sheetData>
  <sheetProtection/>
  <mergeCells count="647">
    <mergeCell ref="N88:O88"/>
    <mergeCell ref="Q88:S88"/>
    <mergeCell ref="T88:W88"/>
    <mergeCell ref="X88:Y88"/>
    <mergeCell ref="A102:K102"/>
    <mergeCell ref="L102:M102"/>
    <mergeCell ref="N102:O102"/>
    <mergeCell ref="Q102:S102"/>
    <mergeCell ref="T102:W102"/>
    <mergeCell ref="X102:Y102"/>
    <mergeCell ref="P118:S118"/>
    <mergeCell ref="X101:Y101"/>
    <mergeCell ref="P108:S108"/>
    <mergeCell ref="P109:S109"/>
    <mergeCell ref="P110:S110"/>
    <mergeCell ref="P111:S111"/>
    <mergeCell ref="P112:S112"/>
    <mergeCell ref="Q103:S103"/>
    <mergeCell ref="A107:Y107"/>
    <mergeCell ref="Q104:S104"/>
    <mergeCell ref="A99:K99"/>
    <mergeCell ref="N99:O99"/>
    <mergeCell ref="Q99:S99"/>
    <mergeCell ref="T99:W99"/>
    <mergeCell ref="X99:Y99"/>
    <mergeCell ref="A101:K101"/>
    <mergeCell ref="L101:M101"/>
    <mergeCell ref="N101:O101"/>
    <mergeCell ref="Q101:S101"/>
    <mergeCell ref="T101:W101"/>
    <mergeCell ref="N94:O94"/>
    <mergeCell ref="Q94:S94"/>
    <mergeCell ref="T94:W94"/>
    <mergeCell ref="X94:Y94"/>
    <mergeCell ref="A97:K97"/>
    <mergeCell ref="L97:M97"/>
    <mergeCell ref="N97:O97"/>
    <mergeCell ref="Q97:S97"/>
    <mergeCell ref="T97:W97"/>
    <mergeCell ref="X97:Y97"/>
    <mergeCell ref="Q84:S84"/>
    <mergeCell ref="T84:W84"/>
    <mergeCell ref="X84:Y84"/>
    <mergeCell ref="A86:K86"/>
    <mergeCell ref="L86:M86"/>
    <mergeCell ref="N86:O86"/>
    <mergeCell ref="Q86:S86"/>
    <mergeCell ref="T86:W86"/>
    <mergeCell ref="X86:Y86"/>
    <mergeCell ref="T85:W85"/>
    <mergeCell ref="T71:W71"/>
    <mergeCell ref="X71:Y71"/>
    <mergeCell ref="A77:K77"/>
    <mergeCell ref="N77:O77"/>
    <mergeCell ref="Q77:S77"/>
    <mergeCell ref="T77:W77"/>
    <mergeCell ref="X77:Y77"/>
    <mergeCell ref="X72:Y72"/>
    <mergeCell ref="T73:W73"/>
    <mergeCell ref="A74:K74"/>
    <mergeCell ref="P43:S43"/>
    <mergeCell ref="P42:S42"/>
    <mergeCell ref="A71:K71"/>
    <mergeCell ref="L71:M71"/>
    <mergeCell ref="N71:O71"/>
    <mergeCell ref="Q71:S71"/>
    <mergeCell ref="A69:K69"/>
    <mergeCell ref="L69:M69"/>
    <mergeCell ref="N69:O69"/>
    <mergeCell ref="Q69:S69"/>
    <mergeCell ref="T69:W69"/>
    <mergeCell ref="X69:Y69"/>
    <mergeCell ref="A65:K65"/>
    <mergeCell ref="L65:M65"/>
    <mergeCell ref="N65:O65"/>
    <mergeCell ref="Q65:S65"/>
    <mergeCell ref="T65:W65"/>
    <mergeCell ref="X65:Y65"/>
    <mergeCell ref="A66:K66"/>
    <mergeCell ref="L66:M66"/>
    <mergeCell ref="N66:O66"/>
    <mergeCell ref="Q66:S66"/>
    <mergeCell ref="T66:W66"/>
    <mergeCell ref="X66:Y66"/>
    <mergeCell ref="A67:K67"/>
    <mergeCell ref="L67:M67"/>
    <mergeCell ref="N67:O67"/>
    <mergeCell ref="Q67:S67"/>
    <mergeCell ref="T67:W67"/>
    <mergeCell ref="X67:Y67"/>
    <mergeCell ref="A68:K68"/>
    <mergeCell ref="L68:M68"/>
    <mergeCell ref="N68:O68"/>
    <mergeCell ref="Q68:S68"/>
    <mergeCell ref="T68:W68"/>
    <mergeCell ref="X68:Y68"/>
    <mergeCell ref="N61:O61"/>
    <mergeCell ref="Q61:S61"/>
    <mergeCell ref="T61:W61"/>
    <mergeCell ref="X61:Y61"/>
    <mergeCell ref="A60:K60"/>
    <mergeCell ref="L60:M60"/>
    <mergeCell ref="N60:O60"/>
    <mergeCell ref="Q60:S60"/>
    <mergeCell ref="T60:W60"/>
    <mergeCell ref="X60:Y60"/>
    <mergeCell ref="N63:O63"/>
    <mergeCell ref="Q63:S63"/>
    <mergeCell ref="T63:W63"/>
    <mergeCell ref="X63:Y63"/>
    <mergeCell ref="A62:K62"/>
    <mergeCell ref="L62:M62"/>
    <mergeCell ref="N62:O62"/>
    <mergeCell ref="Q62:S62"/>
    <mergeCell ref="T62:W62"/>
    <mergeCell ref="A63:K63"/>
    <mergeCell ref="N30:O30"/>
    <mergeCell ref="Q30:S30"/>
    <mergeCell ref="T30:W30"/>
    <mergeCell ref="X30:Y30"/>
    <mergeCell ref="L33:M33"/>
    <mergeCell ref="L32:M32"/>
    <mergeCell ref="X32:Y32"/>
    <mergeCell ref="T34:W34"/>
    <mergeCell ref="A31:K31"/>
    <mergeCell ref="A35:K35"/>
    <mergeCell ref="L35:M35"/>
    <mergeCell ref="N35:O35"/>
    <mergeCell ref="L31:M31"/>
    <mergeCell ref="A34:K34"/>
    <mergeCell ref="L34:M34"/>
    <mergeCell ref="T31:W31"/>
    <mergeCell ref="N34:O34"/>
    <mergeCell ref="Q81:S81"/>
    <mergeCell ref="L81:M81"/>
    <mergeCell ref="L72:M72"/>
    <mergeCell ref="Q35:S35"/>
    <mergeCell ref="L49:M49"/>
    <mergeCell ref="Q49:S49"/>
    <mergeCell ref="N56:O56"/>
    <mergeCell ref="Q56:S56"/>
    <mergeCell ref="L63:M63"/>
    <mergeCell ref="Q79:S79"/>
    <mergeCell ref="N75:O75"/>
    <mergeCell ref="T80:W80"/>
    <mergeCell ref="T74:W74"/>
    <mergeCell ref="X80:Y80"/>
    <mergeCell ref="T79:W79"/>
    <mergeCell ref="X74:Y74"/>
    <mergeCell ref="N78:O78"/>
    <mergeCell ref="A72:K72"/>
    <mergeCell ref="A81:K81"/>
    <mergeCell ref="N72:O72"/>
    <mergeCell ref="Q83:S83"/>
    <mergeCell ref="Q90:S90"/>
    <mergeCell ref="N91:O91"/>
    <mergeCell ref="N83:O83"/>
    <mergeCell ref="N82:O82"/>
    <mergeCell ref="N81:O81"/>
    <mergeCell ref="Q74:S74"/>
    <mergeCell ref="N89:O89"/>
    <mergeCell ref="L83:M83"/>
    <mergeCell ref="A83:K83"/>
    <mergeCell ref="N90:O90"/>
    <mergeCell ref="L91:M91"/>
    <mergeCell ref="A84:K84"/>
    <mergeCell ref="L84:M84"/>
    <mergeCell ref="N84:O84"/>
    <mergeCell ref="A88:K88"/>
    <mergeCell ref="L88:M88"/>
    <mergeCell ref="A92:K92"/>
    <mergeCell ref="L92:M92"/>
    <mergeCell ref="A91:K91"/>
    <mergeCell ref="A98:K98"/>
    <mergeCell ref="A95:K95"/>
    <mergeCell ref="L95:M95"/>
    <mergeCell ref="A96:K96"/>
    <mergeCell ref="L96:M96"/>
    <mergeCell ref="A94:K94"/>
    <mergeCell ref="L94:M94"/>
    <mergeCell ref="A90:K90"/>
    <mergeCell ref="L90:M90"/>
    <mergeCell ref="A82:K82"/>
    <mergeCell ref="L89:M89"/>
    <mergeCell ref="A85:K85"/>
    <mergeCell ref="A30:K30"/>
    <mergeCell ref="A89:K89"/>
    <mergeCell ref="L30:M30"/>
    <mergeCell ref="A61:K61"/>
    <mergeCell ref="L61:M61"/>
    <mergeCell ref="L46:M46"/>
    <mergeCell ref="T64:W64"/>
    <mergeCell ref="Q57:S57"/>
    <mergeCell ref="T35:W35"/>
    <mergeCell ref="N32:O32"/>
    <mergeCell ref="N59:O59"/>
    <mergeCell ref="T38:W38"/>
    <mergeCell ref="T43:W43"/>
    <mergeCell ref="Q48:S48"/>
    <mergeCell ref="T57:W57"/>
    <mergeCell ref="A43:K43"/>
    <mergeCell ref="A44:K44"/>
    <mergeCell ref="L43:M43"/>
    <mergeCell ref="N49:O49"/>
    <mergeCell ref="T45:W45"/>
    <mergeCell ref="N45:O45"/>
    <mergeCell ref="N46:O46"/>
    <mergeCell ref="T44:W44"/>
    <mergeCell ref="P44:S44"/>
    <mergeCell ref="N48:O48"/>
    <mergeCell ref="X48:Y48"/>
    <mergeCell ref="X26:Y26"/>
    <mergeCell ref="X37:Y37"/>
    <mergeCell ref="X43:Y43"/>
    <mergeCell ref="X41:Y41"/>
    <mergeCell ref="X35:Y35"/>
    <mergeCell ref="X38:Y38"/>
    <mergeCell ref="X45:Y45"/>
    <mergeCell ref="X27:Y27"/>
    <mergeCell ref="X34:Y34"/>
    <mergeCell ref="A37:K37"/>
    <mergeCell ref="N22:O22"/>
    <mergeCell ref="Q22:S22"/>
    <mergeCell ref="Q25:S25"/>
    <mergeCell ref="A25:K25"/>
    <mergeCell ref="A24:K24"/>
    <mergeCell ref="A22:K22"/>
    <mergeCell ref="A27:K27"/>
    <mergeCell ref="A26:K26"/>
    <mergeCell ref="A23:K23"/>
    <mergeCell ref="T42:W42"/>
    <mergeCell ref="T41:W41"/>
    <mergeCell ref="Q38:S38"/>
    <mergeCell ref="A21:K21"/>
    <mergeCell ref="A14:K14"/>
    <mergeCell ref="A41:K41"/>
    <mergeCell ref="A42:K42"/>
    <mergeCell ref="A32:K32"/>
    <mergeCell ref="A33:K33"/>
    <mergeCell ref="A38:K38"/>
    <mergeCell ref="N13:O13"/>
    <mergeCell ref="L20:M20"/>
    <mergeCell ref="L23:M23"/>
    <mergeCell ref="X14:Y14"/>
    <mergeCell ref="X40:Y40"/>
    <mergeCell ref="T23:W23"/>
    <mergeCell ref="L38:M38"/>
    <mergeCell ref="T13:W13"/>
    <mergeCell ref="N31:O31"/>
    <mergeCell ref="N38:O38"/>
    <mergeCell ref="L50:M50"/>
    <mergeCell ref="T33:W33"/>
    <mergeCell ref="A47:Y47"/>
    <mergeCell ref="X46:Y46"/>
    <mergeCell ref="N42:O42"/>
    <mergeCell ref="N43:O43"/>
    <mergeCell ref="N33:O33"/>
    <mergeCell ref="L42:M42"/>
    <mergeCell ref="A48:K48"/>
    <mergeCell ref="A40:K40"/>
    <mergeCell ref="A19:K19"/>
    <mergeCell ref="A20:K20"/>
    <mergeCell ref="X15:Y15"/>
    <mergeCell ref="T32:W32"/>
    <mergeCell ref="Q26:S26"/>
    <mergeCell ref="X21:Y21"/>
    <mergeCell ref="X19:Y19"/>
    <mergeCell ref="X28:Y28"/>
    <mergeCell ref="T20:W20"/>
    <mergeCell ref="T26:W26"/>
    <mergeCell ref="T19:W19"/>
    <mergeCell ref="T12:W12"/>
    <mergeCell ref="X12:Y12"/>
    <mergeCell ref="T11:W11"/>
    <mergeCell ref="X33:Y33"/>
    <mergeCell ref="X20:Y20"/>
    <mergeCell ref="X23:Y23"/>
    <mergeCell ref="X25:Y25"/>
    <mergeCell ref="X31:Y31"/>
    <mergeCell ref="X13:Y13"/>
    <mergeCell ref="A11:K11"/>
    <mergeCell ref="L11:M11"/>
    <mergeCell ref="N11:O11"/>
    <mergeCell ref="G6:U6"/>
    <mergeCell ref="U8:X8"/>
    <mergeCell ref="X11:Y11"/>
    <mergeCell ref="A6:F6"/>
    <mergeCell ref="L10:M10"/>
    <mergeCell ref="A9:Y9"/>
    <mergeCell ref="B7:X7"/>
    <mergeCell ref="N12:O12"/>
    <mergeCell ref="A13:K13"/>
    <mergeCell ref="A15:K15"/>
    <mergeCell ref="L15:M15"/>
    <mergeCell ref="L14:M14"/>
    <mergeCell ref="N14:O14"/>
    <mergeCell ref="N15:O15"/>
    <mergeCell ref="L13:M13"/>
    <mergeCell ref="A12:K12"/>
    <mergeCell ref="L12:M12"/>
    <mergeCell ref="V5:X5"/>
    <mergeCell ref="A8:D8"/>
    <mergeCell ref="V6:X6"/>
    <mergeCell ref="X10:Y10"/>
    <mergeCell ref="N10:O10"/>
    <mergeCell ref="A10:K10"/>
    <mergeCell ref="E8:T8"/>
    <mergeCell ref="T10:W10"/>
    <mergeCell ref="N20:O20"/>
    <mergeCell ref="L19:M19"/>
    <mergeCell ref="L24:M24"/>
    <mergeCell ref="V4:X4"/>
    <mergeCell ref="A1:X1"/>
    <mergeCell ref="A2:X2"/>
    <mergeCell ref="A3:V3"/>
    <mergeCell ref="W3:X3"/>
    <mergeCell ref="A4:E5"/>
    <mergeCell ref="F4:U5"/>
    <mergeCell ref="L22:M22"/>
    <mergeCell ref="L26:M26"/>
    <mergeCell ref="N25:O25"/>
    <mergeCell ref="T14:W14"/>
    <mergeCell ref="L25:M25"/>
    <mergeCell ref="T15:W15"/>
    <mergeCell ref="L21:M21"/>
    <mergeCell ref="N21:O21"/>
    <mergeCell ref="T21:W21"/>
    <mergeCell ref="N19:O19"/>
    <mergeCell ref="L40:M40"/>
    <mergeCell ref="L44:M44"/>
    <mergeCell ref="N44:O44"/>
    <mergeCell ref="N41:O41"/>
    <mergeCell ref="L48:M48"/>
    <mergeCell ref="A45:K45"/>
    <mergeCell ref="L45:M45"/>
    <mergeCell ref="N40:O40"/>
    <mergeCell ref="L41:M41"/>
    <mergeCell ref="A46:K46"/>
    <mergeCell ref="A80:K80"/>
    <mergeCell ref="N80:O80"/>
    <mergeCell ref="N51:O51"/>
    <mergeCell ref="L55:M55"/>
    <mergeCell ref="L52:M52"/>
    <mergeCell ref="N52:O52"/>
    <mergeCell ref="N57:O57"/>
    <mergeCell ref="N79:O79"/>
    <mergeCell ref="A54:K54"/>
    <mergeCell ref="A78:K78"/>
    <mergeCell ref="Q59:S59"/>
    <mergeCell ref="Q70:S70"/>
    <mergeCell ref="N105:O105"/>
    <mergeCell ref="Q105:S105"/>
    <mergeCell ref="N74:O74"/>
    <mergeCell ref="Q75:S75"/>
    <mergeCell ref="N92:O92"/>
    <mergeCell ref="Q82:S82"/>
    <mergeCell ref="N70:O70"/>
    <mergeCell ref="N104:O104"/>
    <mergeCell ref="A100:K100"/>
    <mergeCell ref="N100:O100"/>
    <mergeCell ref="L100:M100"/>
    <mergeCell ref="X100:Y100"/>
    <mergeCell ref="A103:K103"/>
    <mergeCell ref="L103:M103"/>
    <mergeCell ref="N103:O103"/>
    <mergeCell ref="Q100:S100"/>
    <mergeCell ref="T103:W103"/>
    <mergeCell ref="X103:Y103"/>
    <mergeCell ref="L104:M104"/>
    <mergeCell ref="L108:M108"/>
    <mergeCell ref="L105:M105"/>
    <mergeCell ref="A105:K105"/>
    <mergeCell ref="T111:W111"/>
    <mergeCell ref="T104:W104"/>
    <mergeCell ref="A108:K108"/>
    <mergeCell ref="A104:K104"/>
    <mergeCell ref="T105:W105"/>
    <mergeCell ref="A111:K111"/>
    <mergeCell ref="P117:S117"/>
    <mergeCell ref="X110:Y110"/>
    <mergeCell ref="N108:O108"/>
    <mergeCell ref="N112:O112"/>
    <mergeCell ref="N110:O110"/>
    <mergeCell ref="N116:O116"/>
    <mergeCell ref="N114:O114"/>
    <mergeCell ref="T108:W108"/>
    <mergeCell ref="P114:S114"/>
    <mergeCell ref="P115:S115"/>
    <mergeCell ref="N111:O111"/>
    <mergeCell ref="N109:O109"/>
    <mergeCell ref="X111:Y111"/>
    <mergeCell ref="X115:Y115"/>
    <mergeCell ref="T113:W113"/>
    <mergeCell ref="P116:S116"/>
    <mergeCell ref="T110:W110"/>
    <mergeCell ref="T116:W116"/>
    <mergeCell ref="X119:Y119"/>
    <mergeCell ref="X112:Y112"/>
    <mergeCell ref="X113:Y113"/>
    <mergeCell ref="X114:Y114"/>
    <mergeCell ref="X118:Y118"/>
    <mergeCell ref="T118:W118"/>
    <mergeCell ref="T115:W115"/>
    <mergeCell ref="X117:Y117"/>
    <mergeCell ref="T117:W117"/>
    <mergeCell ref="T114:W114"/>
    <mergeCell ref="A118:K118"/>
    <mergeCell ref="L115:M115"/>
    <mergeCell ref="X116:Y116"/>
    <mergeCell ref="X104:Y104"/>
    <mergeCell ref="X105:Y105"/>
    <mergeCell ref="X106:Y106"/>
    <mergeCell ref="X109:Y109"/>
    <mergeCell ref="X108:Y108"/>
    <mergeCell ref="T109:W109"/>
    <mergeCell ref="L110:M110"/>
    <mergeCell ref="N118:O118"/>
    <mergeCell ref="L116:M116"/>
    <mergeCell ref="N115:O115"/>
    <mergeCell ref="N117:O117"/>
    <mergeCell ref="N113:O113"/>
    <mergeCell ref="L117:M117"/>
    <mergeCell ref="L114:M114"/>
    <mergeCell ref="L118:M118"/>
    <mergeCell ref="A116:K116"/>
    <mergeCell ref="A112:K112"/>
    <mergeCell ref="L113:M113"/>
    <mergeCell ref="A109:K109"/>
    <mergeCell ref="A117:K117"/>
    <mergeCell ref="L111:M111"/>
    <mergeCell ref="A113:K113"/>
    <mergeCell ref="L109:M109"/>
    <mergeCell ref="A110:K110"/>
    <mergeCell ref="L112:M112"/>
    <mergeCell ref="X89:Y89"/>
    <mergeCell ref="X81:Y81"/>
    <mergeCell ref="X75:Y75"/>
    <mergeCell ref="X76:Y76"/>
    <mergeCell ref="X62:Y62"/>
    <mergeCell ref="X83:Y83"/>
    <mergeCell ref="X85:Y85"/>
    <mergeCell ref="A115:K115"/>
    <mergeCell ref="X92:Y92"/>
    <mergeCell ref="A114:K114"/>
    <mergeCell ref="X98:Y98"/>
    <mergeCell ref="N98:O98"/>
    <mergeCell ref="T100:W100"/>
    <mergeCell ref="Q93:S93"/>
    <mergeCell ref="T93:W93"/>
    <mergeCell ref="T112:W112"/>
    <mergeCell ref="P113:S113"/>
    <mergeCell ref="X57:Y57"/>
    <mergeCell ref="T49:W49"/>
    <mergeCell ref="X70:Y70"/>
    <mergeCell ref="X51:Y51"/>
    <mergeCell ref="T51:W51"/>
    <mergeCell ref="X90:Y90"/>
    <mergeCell ref="T90:W90"/>
    <mergeCell ref="X58:Y58"/>
    <mergeCell ref="X78:Y78"/>
    <mergeCell ref="X79:Y79"/>
    <mergeCell ref="Q50:S50"/>
    <mergeCell ref="T37:W37"/>
    <mergeCell ref="T27:W27"/>
    <mergeCell ref="T28:W28"/>
    <mergeCell ref="T50:W50"/>
    <mergeCell ref="X50:Y50"/>
    <mergeCell ref="T46:W46"/>
    <mergeCell ref="X49:Y49"/>
    <mergeCell ref="T48:W48"/>
    <mergeCell ref="T40:W40"/>
    <mergeCell ref="X44:Y44"/>
    <mergeCell ref="T22:W22"/>
    <mergeCell ref="X22:Y22"/>
    <mergeCell ref="X24:Y24"/>
    <mergeCell ref="N39:O39"/>
    <mergeCell ref="T24:W24"/>
    <mergeCell ref="P28:S28"/>
    <mergeCell ref="P27:S27"/>
    <mergeCell ref="P24:S24"/>
    <mergeCell ref="T25:W25"/>
    <mergeCell ref="L27:M27"/>
    <mergeCell ref="N27:O27"/>
    <mergeCell ref="L37:M37"/>
    <mergeCell ref="N37:O37"/>
    <mergeCell ref="N23:O23"/>
    <mergeCell ref="A28:K28"/>
    <mergeCell ref="N28:O28"/>
    <mergeCell ref="L28:M28"/>
    <mergeCell ref="N24:O24"/>
    <mergeCell ref="N26:O26"/>
    <mergeCell ref="A50:K50"/>
    <mergeCell ref="N50:O50"/>
    <mergeCell ref="N54:O54"/>
    <mergeCell ref="A29:K29"/>
    <mergeCell ref="L29:M29"/>
    <mergeCell ref="N29:O29"/>
    <mergeCell ref="A49:K49"/>
    <mergeCell ref="A53:K53"/>
    <mergeCell ref="L51:M51"/>
    <mergeCell ref="L53:M53"/>
    <mergeCell ref="A51:K51"/>
    <mergeCell ref="A55:K55"/>
    <mergeCell ref="L54:M54"/>
    <mergeCell ref="Q51:S51"/>
    <mergeCell ref="T55:W55"/>
    <mergeCell ref="X55:Y55"/>
    <mergeCell ref="N64:O64"/>
    <mergeCell ref="T81:W81"/>
    <mergeCell ref="Q55:S55"/>
    <mergeCell ref="X64:Y64"/>
    <mergeCell ref="Q64:S64"/>
    <mergeCell ref="T58:W58"/>
    <mergeCell ref="N76:O76"/>
    <mergeCell ref="X59:Y59"/>
    <mergeCell ref="X56:Y56"/>
    <mergeCell ref="T59:W59"/>
    <mergeCell ref="T98:W98"/>
    <mergeCell ref="Q92:S92"/>
    <mergeCell ref="Q91:S91"/>
    <mergeCell ref="T72:W72"/>
    <mergeCell ref="Q89:S89"/>
    <mergeCell ref="T83:W83"/>
    <mergeCell ref="Q80:S80"/>
    <mergeCell ref="Q76:S76"/>
    <mergeCell ref="T89:W89"/>
    <mergeCell ref="Q98:S98"/>
    <mergeCell ref="L58:M58"/>
    <mergeCell ref="N58:O58"/>
    <mergeCell ref="L56:M56"/>
    <mergeCell ref="L57:M57"/>
    <mergeCell ref="Q53:S53"/>
    <mergeCell ref="Q54:S54"/>
    <mergeCell ref="N53:O53"/>
    <mergeCell ref="Q58:S58"/>
    <mergeCell ref="N55:O55"/>
    <mergeCell ref="T29:W29"/>
    <mergeCell ref="T56:W56"/>
    <mergeCell ref="X53:Y53"/>
    <mergeCell ref="T54:W54"/>
    <mergeCell ref="T39:W39"/>
    <mergeCell ref="X39:Y39"/>
    <mergeCell ref="X29:Y29"/>
    <mergeCell ref="X52:Y52"/>
    <mergeCell ref="X54:Y54"/>
    <mergeCell ref="X42:Y42"/>
    <mergeCell ref="P46:S46"/>
    <mergeCell ref="T53:W53"/>
    <mergeCell ref="P45:S45"/>
    <mergeCell ref="A57:K57"/>
    <mergeCell ref="A58:K58"/>
    <mergeCell ref="A64:K64"/>
    <mergeCell ref="A59:K59"/>
    <mergeCell ref="A52:K52"/>
    <mergeCell ref="Q52:S52"/>
    <mergeCell ref="T52:W52"/>
    <mergeCell ref="A75:K75"/>
    <mergeCell ref="A39:K39"/>
    <mergeCell ref="L39:M39"/>
    <mergeCell ref="Q78:S78"/>
    <mergeCell ref="X18:Y18"/>
    <mergeCell ref="A18:K18"/>
    <mergeCell ref="L18:M18"/>
    <mergeCell ref="N18:O18"/>
    <mergeCell ref="T18:W18"/>
    <mergeCell ref="A56:K56"/>
    <mergeCell ref="A76:K76"/>
    <mergeCell ref="L74:M74"/>
    <mergeCell ref="T91:W91"/>
    <mergeCell ref="A93:K93"/>
    <mergeCell ref="L93:M93"/>
    <mergeCell ref="A79:K79"/>
    <mergeCell ref="T82:W82"/>
    <mergeCell ref="L85:M85"/>
    <mergeCell ref="N85:O85"/>
    <mergeCell ref="T78:W78"/>
    <mergeCell ref="X95:Y95"/>
    <mergeCell ref="A70:K70"/>
    <mergeCell ref="T92:W92"/>
    <mergeCell ref="Q72:S72"/>
    <mergeCell ref="L82:M82"/>
    <mergeCell ref="A73:K73"/>
    <mergeCell ref="L73:M73"/>
    <mergeCell ref="N73:O73"/>
    <mergeCell ref="T75:W75"/>
    <mergeCell ref="Q85:S85"/>
    <mergeCell ref="L17:M17"/>
    <mergeCell ref="N17:O17"/>
    <mergeCell ref="T17:W17"/>
    <mergeCell ref="N96:O96"/>
    <mergeCell ref="Q96:S96"/>
    <mergeCell ref="T96:W96"/>
    <mergeCell ref="Q73:S73"/>
    <mergeCell ref="L64:M64"/>
    <mergeCell ref="L70:M70"/>
    <mergeCell ref="T70:W70"/>
    <mergeCell ref="X96:Y96"/>
    <mergeCell ref="N93:O93"/>
    <mergeCell ref="X93:Y93"/>
    <mergeCell ref="T76:W76"/>
    <mergeCell ref="X82:Y82"/>
    <mergeCell ref="X73:Y73"/>
    <mergeCell ref="N95:O95"/>
    <mergeCell ref="Q95:S95"/>
    <mergeCell ref="T95:W95"/>
    <mergeCell ref="X91:Y91"/>
    <mergeCell ref="X17:Y17"/>
    <mergeCell ref="A36:K36"/>
    <mergeCell ref="L36:M36"/>
    <mergeCell ref="N36:O36"/>
    <mergeCell ref="T36:W36"/>
    <mergeCell ref="P37:S37"/>
    <mergeCell ref="X36:Y36"/>
    <mergeCell ref="A17:K17"/>
    <mergeCell ref="P31:S31"/>
    <mergeCell ref="P29:S29"/>
    <mergeCell ref="P41:S41"/>
    <mergeCell ref="P40:S40"/>
    <mergeCell ref="P39:S39"/>
    <mergeCell ref="P17:S17"/>
    <mergeCell ref="P36:S36"/>
    <mergeCell ref="P34:S34"/>
    <mergeCell ref="P33:S33"/>
    <mergeCell ref="P32:S32"/>
    <mergeCell ref="P14:S14"/>
    <mergeCell ref="P13:S13"/>
    <mergeCell ref="P12:S12"/>
    <mergeCell ref="P11:S11"/>
    <mergeCell ref="P10:S10"/>
    <mergeCell ref="P23:S23"/>
    <mergeCell ref="P21:S21"/>
    <mergeCell ref="P20:S20"/>
    <mergeCell ref="P19:S19"/>
    <mergeCell ref="P18:S18"/>
    <mergeCell ref="X16:Y16"/>
    <mergeCell ref="P15:S15"/>
    <mergeCell ref="A16:K16"/>
    <mergeCell ref="L16:M16"/>
    <mergeCell ref="N16:O16"/>
    <mergeCell ref="P16:S16"/>
    <mergeCell ref="T16:W16"/>
    <mergeCell ref="A87:K87"/>
    <mergeCell ref="L87:M87"/>
    <mergeCell ref="N87:O87"/>
    <mergeCell ref="Q87:S87"/>
    <mergeCell ref="T87:W87"/>
    <mergeCell ref="X87:Y87"/>
  </mergeCells>
  <printOptions/>
  <pageMargins left="0.3937007874015748" right="0" top="0.3937007874015748" bottom="0" header="0.5118110236220472" footer="0.5118110236220472"/>
  <pageSetup fitToWidth="0" horizontalDpi="600" verticalDpi="600" orientation="landscape" paperSize="9" scale="75" r:id="rId1"/>
  <rowBreaks count="2" manualBreakCount="2">
    <brk id="38" max="24" man="1"/>
    <brk id="9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ShabalinaOV</cp:lastModifiedBy>
  <cp:lastPrinted>2016-06-01T06:56:06Z</cp:lastPrinted>
  <dcterms:created xsi:type="dcterms:W3CDTF">2012-08-01T11:55:17Z</dcterms:created>
  <dcterms:modified xsi:type="dcterms:W3CDTF">2016-06-01T06:56:07Z</dcterms:modified>
  <cp:category/>
  <cp:version/>
  <cp:contentType/>
  <cp:contentStatus/>
</cp:coreProperties>
</file>