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<sst xmlns="http://schemas.openxmlformats.org/spreadsheetml/2006/main" count="351" uniqueCount="193">
  <si>
    <t>ОТЧЕТ ОБ ИСПОЛНЕНИИ БЮДЖЕТА</t>
  </si>
  <si>
    <t>КОДЫ</t>
  </si>
  <si>
    <t xml:space="preserve">Форма по ОКУД </t>
  </si>
  <si>
    <t>0503117</t>
  </si>
  <si>
    <t xml:space="preserve">Дата </t>
  </si>
  <si>
    <t>Наименование финансового органа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</si>
  <si>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</si>
  <si>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</si>
  <si>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</si>
  <si>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</si>
  <si>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</si>
  <si>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</si>
  <si>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</si>
  <si>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</si>
  <si>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</si>
  <si>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</si>
  <si>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</si>
  <si>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</si>
  <si>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</si>
  <si>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</si>
  <si>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</si>
  <si>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</si>
  <si>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</si>
  <si>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</si>
  <si>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</si>
  <si>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</si>
  <si>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</si>
  <si>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</si>
  <si>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Доходы бюджета всего, в т.ч.</t>
  </si>
  <si>
    <t>010</t>
  </si>
  <si>
    <t>х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</si>
  <si>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</si>
  <si>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-</t>
  </si>
  <si>
    <t>182 10601030 10 1000 110</t>
  </si>
  <si>
    <t>182 10601030 10 2000 110</t>
  </si>
  <si>
    <t>182 10606013 10 1000 110</t>
  </si>
  <si>
    <t>182 10606013 10 2000 110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</si>
  <si>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</si>
  <si>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650 10804020 01 1000 110</t>
  </si>
  <si>
    <t>Дотации бюджетам поселений на выравнивание бюджетной обеспеченности</t>
  </si>
  <si>
    <t>650 20201001 10 0000 151</t>
  </si>
  <si>
    <t>Прочие субсидии бюджетам поселений</t>
  </si>
  <si>
    <t>650 20202999 10 0000 151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</si>
  <si>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</si>
  <si>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650 20203015 10 0000 151</t>
  </si>
  <si>
    <t>Прочие межбюджетные трансферты, передаваемые бюджетам поселений</t>
  </si>
  <si>
    <t>650 20204999 10 0000 151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</si>
  <si>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</si>
  <si>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</si>
  <si>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</si>
  <si>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</si>
  <si>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</si>
  <si>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Начисления на выплаты по оплате труда</t>
  </si>
  <si>
    <t>Услуги связи</t>
  </si>
  <si>
    <t>Прочие работы, услуги</t>
  </si>
  <si>
    <t>Прочие расходы</t>
  </si>
  <si>
    <t>Работы, услуги по содержанию имущества</t>
  </si>
  <si>
    <t>Увеличение стоимости материальных запасов</t>
  </si>
  <si>
    <t>Коммунальные услуги</t>
  </si>
  <si>
    <t>Безвозмездные перечисления государственным и муниципальным организациям</t>
  </si>
  <si>
    <t>650 0503 6000500 244 225</t>
  </si>
  <si>
    <t>Перечисления другим бюджетам бюджетной системы Российской Федерации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</si>
  <si>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</si>
  <si>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</si>
  <si>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</si>
  <si>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</si>
  <si>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</si>
  <si>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</si>
  <si>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</si>
  <si>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</si>
  <si>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</si>
  <si>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</si>
  <si>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</si>
  <si>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</si>
  <si>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</si>
  <si>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</si>
  <si>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</si>
  <si>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</si>
  <si>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</si>
  <si>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</si>
  <si>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</si>
  <si>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</si>
  <si>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</si>
  <si>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 (4-5)</t>
  </si>
  <si>
    <t>Бюджет СП Сентябрьский</t>
  </si>
  <si>
    <t>Главный бухгалтер</t>
  </si>
  <si>
    <t>Исполнитель:</t>
  </si>
  <si>
    <t>О.В.Шабалина</t>
  </si>
  <si>
    <t>(подпись)</t>
  </si>
  <si>
    <t>МУ "Администрация поселения Сентябрьский"</t>
  </si>
  <si>
    <t>Глава поселения</t>
  </si>
  <si>
    <t>А.В.Светлаков</t>
  </si>
  <si>
    <t>182 10606023 10 2000 110</t>
  </si>
  <si>
    <t>650 0113 0920300 244 290</t>
  </si>
  <si>
    <t>650 0410 3300200 242 340</t>
  </si>
  <si>
    <t>650 0501 3500300 244 226</t>
  </si>
  <si>
    <t>650 0503 6000300 244 340</t>
  </si>
  <si>
    <t>650 0503 6000500 244 226</t>
  </si>
  <si>
    <t>182 10606023 10 1000 110</t>
  </si>
  <si>
    <t>182 10102020 01 3000 110</t>
  </si>
  <si>
    <t>182 10102030 01 3000 110</t>
  </si>
  <si>
    <t>182 10102020 01 1000 110</t>
  </si>
  <si>
    <t>182 10102020 01 2000 110</t>
  </si>
  <si>
    <t>182 10102010 01 0000 110</t>
  </si>
  <si>
    <t>182 10606013 10 0000 110</t>
  </si>
  <si>
    <t>650 20201003 10 0000 151</t>
  </si>
  <si>
    <t>Дотации на поддержку мер по обеспечению сбалансированности бюджета поселений</t>
  </si>
  <si>
    <t>650 0309 2180100 244 340</t>
  </si>
  <si>
    <t>650 0113 0920305 122 212</t>
  </si>
  <si>
    <t>Прочие выплаты</t>
  </si>
  <si>
    <t>182 10102010 01 3000 110</t>
  </si>
  <si>
    <t>650 0501 3500300 244 225</t>
  </si>
  <si>
    <t>Увеличение стоимости основных средств</t>
  </si>
  <si>
    <t>182 10606013 10 3000 110</t>
  </si>
  <si>
    <t>650 11701050 10 0000 180</t>
  </si>
  <si>
    <t>182 10102010 01 1000 110</t>
  </si>
  <si>
    <t>650 20201999 10 0000 151</t>
  </si>
  <si>
    <t>Прочие дотации бюджетам поселений</t>
  </si>
  <si>
    <t>650 0501 7950031 441 310</t>
  </si>
  <si>
    <t>182 10601030 10 0000 110</t>
  </si>
  <si>
    <t>650 10804020 01 0000 110</t>
  </si>
  <si>
    <t>650 11105075 10 0000 120</t>
  </si>
  <si>
    <t>Доходы от сдачи в аренду имущества, составляющего казну поселений (за исключением земельных участков)</t>
  </si>
  <si>
    <t>182 10102030 01 1000 110</t>
  </si>
  <si>
    <t>182 10102010 01 2000 110</t>
  </si>
  <si>
    <t>650 0104 0020400 122 212</t>
  </si>
  <si>
    <t>650 0104 0020400 122 226</t>
  </si>
  <si>
    <t>650 0104 0020400 122 222</t>
  </si>
  <si>
    <t>Транспортные расходы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</si>
  <si>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</si>
  <si>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</si>
  <si>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</si>
  <si>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</si>
  <si>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</si>
  <si>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</si>
  <si>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</si>
  <si>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</si>
  <si>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</si>
  <si>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</si>
  <si>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</si>
  <si>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 и проценты по соответствующему платежу)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</si>
  <si>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(суммы денежных взысканий (штрафов) по соответствующему платежу согласно законодательству Российской Федерации)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</si>
  <si>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</si>
  <si>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 и проценты по соответствующему платежу)</t>
  </si>
  <si>
    <t>Невыясненные поступления, зачисляемые в бюджеты поселений</t>
  </si>
  <si>
    <t xml:space="preserve">Налог на доходы физических лиц </t>
  </si>
  <si>
    <t>Налог на имущество физических лиц</t>
  </si>
  <si>
    <t>Земельный налог</t>
  </si>
  <si>
    <t xml:space="preserve">Государственная пошлина за совершение нотариальных действий </t>
  </si>
  <si>
    <t xml:space="preserve">по ОКТМО </t>
  </si>
  <si>
    <t>650 0113 5030920 244 290</t>
  </si>
  <si>
    <t>650 0113 5030939 121 211</t>
  </si>
  <si>
    <t>650 0113 5030939 121 213</t>
  </si>
  <si>
    <t>650 0113 5030939 122 212</t>
  </si>
  <si>
    <t>650 0113 5030939 122 226</t>
  </si>
  <si>
    <t>650 0113 5030939 242 221</t>
  </si>
  <si>
    <t>650 0113 5030939 244 223</t>
  </si>
  <si>
    <t>650 0113 5030939 244 225</t>
  </si>
  <si>
    <t>650 0113 5030939 244 226</t>
  </si>
  <si>
    <t>650 0113 5030939 244 310</t>
  </si>
  <si>
    <t>650 0113 5030939 244 340</t>
  </si>
  <si>
    <t>650 0113 5030939 852 290</t>
  </si>
  <si>
    <t>650 0409 0300409 244 225</t>
  </si>
  <si>
    <t>650 0409 1505419 244 225</t>
  </si>
  <si>
    <t>650 0409 5030409 244 225</t>
  </si>
  <si>
    <t>650 0410 5030330 242 221</t>
  </si>
  <si>
    <t>650 0410 5030330 242 226</t>
  </si>
  <si>
    <t>650 0503 5030610 244 223</t>
  </si>
  <si>
    <t>650 0503 5030610 244 225</t>
  </si>
  <si>
    <t>650 0801 5020059 611 241</t>
  </si>
  <si>
    <t>650 0801 5020059 612 241</t>
  </si>
  <si>
    <t>650 1101 5020059 612 241</t>
  </si>
  <si>
    <t>650 1101 5020059 611 241</t>
  </si>
  <si>
    <t>650 1403 5030521 540 251</t>
  </si>
  <si>
    <t>040 11406013 10 0000 430</t>
  </si>
  <si>
    <t>040 11105013 10 0000 120</t>
  </si>
  <si>
    <t>650 0102 5010203 121 211</t>
  </si>
  <si>
    <t>650 0102 5010203 121 213</t>
  </si>
  <si>
    <t>650 0104 5010204 121 211</t>
  </si>
  <si>
    <t>650 0104 5010204 121 213</t>
  </si>
  <si>
    <t>650 0203 5005118 121 211</t>
  </si>
  <si>
    <t>650 0203 5005118 121 213</t>
  </si>
  <si>
    <t>650 0503 5030650 244 226</t>
  </si>
  <si>
    <t>650 0104 5010240 122 226</t>
  </si>
  <si>
    <t>650 0104 5010240 244 226</t>
  </si>
  <si>
    <t>650 0104 5010250 122 212</t>
  </si>
  <si>
    <t>650 0111 5000704 870 290</t>
  </si>
  <si>
    <t>650 0113 5030925 122 212</t>
  </si>
  <si>
    <t>Арендная плата за пользование имуществом</t>
  </si>
  <si>
    <t>650 0113 5030939 244 224</t>
  </si>
  <si>
    <t>650 0503 5030630 244 340</t>
  </si>
  <si>
    <t>01 марта 2014 г.</t>
  </si>
  <si>
    <t>на 1 марта 2014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</si>
</sst>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8"/>
      <name val="Arial"/>
      <family val="0"/>
    </font>
    <font>
      <b/>
      <sz val="10"/>
      <name val="Arial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24" borderId="10" xfId="0" applyNumberFormat="1" applyFont="1" applyFill="1" applyBorder="1" applyAlignment="1">
      <alignment horizontal="center" vertical="center" wrapText="1"/>
    </xf>
    <xf numFmtId="0" fontId="5" fillId="24" borderId="11" xfId="0" applyNumberFormat="1" applyFont="1" applyFill="1" applyBorder="1" applyAlignment="1">
      <alignment horizontal="center" vertical="center" wrapText="1"/>
    </xf>
    <xf numFmtId="0" fontId="5" fillId="24" borderId="12" xfId="0" applyNumberFormat="1" applyFont="1" applyFill="1" applyBorder="1" applyAlignment="1">
      <alignment horizontal="center" vertical="center" wrapText="1"/>
    </xf>
    <xf numFmtId="0" fontId="5" fillId="24" borderId="0" xfId="0" applyNumberFormat="1" applyFont="1" applyFill="1" applyAlignment="1">
      <alignment horizontal="left" wrapText="1"/>
    </xf>
    <xf numFmtId="0" fontId="5" fillId="24" borderId="13" xfId="0" applyNumberFormat="1" applyFont="1" applyFill="1" applyBorder="1" applyAlignment="1">
      <alignment horizontal="center" vertical="center" wrapText="1"/>
    </xf>
    <xf numFmtId="14" fontId="5" fillId="24" borderId="12" xfId="0" applyNumberFormat="1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10" fillId="0" borderId="0" xfId="0" applyNumberFormat="1" applyFont="1" applyAlignment="1">
      <alignment/>
    </xf>
    <xf numFmtId="0" fontId="5" fillId="24" borderId="0" xfId="0" applyNumberFormat="1" applyFont="1" applyFill="1" applyBorder="1" applyAlignment="1">
      <alignment horizontal="left" vertical="center" wrapText="1"/>
    </xf>
    <xf numFmtId="0" fontId="5" fillId="24" borderId="0" xfId="0" applyNumberFormat="1" applyFont="1" applyFill="1" applyBorder="1" applyAlignment="1">
      <alignment horizontal="center" vertical="center" wrapText="1"/>
    </xf>
    <xf numFmtId="4" fontId="5" fillId="24" borderId="0" xfId="0" applyNumberFormat="1" applyFont="1" applyFill="1" applyBorder="1" applyAlignment="1">
      <alignment horizontal="center" vertical="center" wrapText="1"/>
    </xf>
    <xf numFmtId="0" fontId="5" fillId="24" borderId="15" xfId="0" applyNumberFormat="1" applyFont="1" applyFill="1" applyBorder="1" applyAlignment="1">
      <alignment horizontal="center" vertical="center" wrapText="1"/>
    </xf>
    <xf numFmtId="0" fontId="5" fillId="24" borderId="16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5" fillId="24" borderId="17" xfId="0" applyNumberFormat="1" applyFont="1" applyFill="1" applyBorder="1" applyAlignment="1">
      <alignment horizontal="center" vertical="center" wrapText="1"/>
    </xf>
    <xf numFmtId="0" fontId="5" fillId="24" borderId="17" xfId="0" applyNumberFormat="1" applyFont="1" applyFill="1" applyBorder="1" applyAlignment="1">
      <alignment horizontal="center" vertical="center" wrapText="1"/>
    </xf>
    <xf numFmtId="0" fontId="8" fillId="24" borderId="17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5" fillId="24" borderId="15" xfId="0" applyNumberFormat="1" applyFont="1" applyFill="1" applyBorder="1" applyAlignment="1">
      <alignment horizontal="center" vertical="center" wrapText="1"/>
    </xf>
    <xf numFmtId="4" fontId="5" fillId="24" borderId="18" xfId="0" applyNumberFormat="1" applyFont="1" applyFill="1" applyBorder="1" applyAlignment="1">
      <alignment horizontal="center" vertical="center" wrapText="1"/>
    </xf>
    <xf numFmtId="4" fontId="5" fillId="24" borderId="16" xfId="0" applyNumberFormat="1" applyFont="1" applyFill="1" applyBorder="1" applyAlignment="1">
      <alignment horizontal="center" vertical="center" wrapText="1"/>
    </xf>
    <xf numFmtId="0" fontId="5" fillId="24" borderId="17" xfId="0" applyNumberFormat="1" applyFont="1" applyFill="1" applyBorder="1" applyAlignment="1">
      <alignment horizontal="left" vertical="center" wrapText="1"/>
    </xf>
    <xf numFmtId="49" fontId="5" fillId="24" borderId="17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/>
    </xf>
    <xf numFmtId="4" fontId="5" fillId="20" borderId="17" xfId="0" applyNumberFormat="1" applyFont="1" applyFill="1" applyBorder="1" applyAlignment="1">
      <alignment horizontal="center" vertical="center" wrapText="1"/>
    </xf>
    <xf numFmtId="49" fontId="5" fillId="24" borderId="17" xfId="0" applyNumberFormat="1" applyFont="1" applyFill="1" applyBorder="1" applyAlignment="1">
      <alignment horizontal="center" vertical="center" wrapText="1"/>
    </xf>
    <xf numFmtId="0" fontId="5" fillId="24" borderId="15" xfId="0" applyNumberFormat="1" applyFont="1" applyFill="1" applyBorder="1" applyAlignment="1">
      <alignment horizontal="center" vertical="center" wrapText="1"/>
    </xf>
    <xf numFmtId="0" fontId="5" fillId="24" borderId="16" xfId="0" applyNumberFormat="1" applyFont="1" applyFill="1" applyBorder="1" applyAlignment="1">
      <alignment horizontal="center" vertical="center" wrapText="1"/>
    </xf>
    <xf numFmtId="0" fontId="5" fillId="20" borderId="17" xfId="0" applyNumberFormat="1" applyFont="1" applyFill="1" applyBorder="1" applyAlignment="1">
      <alignment horizontal="center" vertical="center" wrapText="1"/>
    </xf>
    <xf numFmtId="0" fontId="5" fillId="20" borderId="17" xfId="0" applyNumberFormat="1" applyFont="1" applyFill="1" applyBorder="1" applyAlignment="1">
      <alignment horizontal="left" vertical="center" wrapText="1"/>
    </xf>
    <xf numFmtId="0" fontId="5" fillId="0" borderId="17" xfId="0" applyNumberFormat="1" applyFont="1" applyFill="1" applyBorder="1" applyAlignment="1">
      <alignment horizontal="left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7" fillId="24" borderId="0" xfId="0" applyNumberFormat="1" applyFont="1" applyFill="1" applyAlignment="1">
      <alignment horizontal="center" wrapText="1"/>
    </xf>
    <xf numFmtId="0" fontId="5" fillId="24" borderId="0" xfId="0" applyNumberFormat="1" applyFont="1" applyFill="1" applyAlignment="1">
      <alignment horizontal="left" wrapText="1"/>
    </xf>
    <xf numFmtId="0" fontId="4" fillId="24" borderId="0" xfId="0" applyNumberFormat="1" applyFont="1" applyFill="1" applyAlignment="1">
      <alignment horizontal="center" wrapText="1"/>
    </xf>
    <xf numFmtId="0" fontId="5" fillId="24" borderId="0" xfId="0" applyNumberFormat="1" applyFont="1" applyFill="1" applyAlignment="1">
      <alignment horizontal="right" wrapText="1"/>
    </xf>
    <xf numFmtId="0" fontId="6" fillId="24" borderId="19" xfId="0" applyNumberFormat="1" applyFont="1" applyFill="1" applyBorder="1" applyAlignment="1">
      <alignment horizontal="left" wrapText="1"/>
    </xf>
    <xf numFmtId="0" fontId="5" fillId="24" borderId="15" xfId="0" applyNumberFormat="1" applyFont="1" applyFill="1" applyBorder="1" applyAlignment="1">
      <alignment horizontal="left" vertical="center" wrapText="1"/>
    </xf>
    <xf numFmtId="0" fontId="5" fillId="24" borderId="18" xfId="0" applyNumberFormat="1" applyFont="1" applyFill="1" applyBorder="1" applyAlignment="1">
      <alignment horizontal="left" vertical="center" wrapText="1"/>
    </xf>
    <xf numFmtId="0" fontId="5" fillId="24" borderId="16" xfId="0" applyNumberFormat="1" applyFont="1" applyFill="1" applyBorder="1" applyAlignment="1">
      <alignment horizontal="left" vertical="center" wrapText="1"/>
    </xf>
    <xf numFmtId="49" fontId="5" fillId="24" borderId="15" xfId="0" applyNumberFormat="1" applyFont="1" applyFill="1" applyBorder="1" applyAlignment="1">
      <alignment horizontal="center" vertical="center" wrapText="1"/>
    </xf>
    <xf numFmtId="49" fontId="5" fillId="24" borderId="16" xfId="0" applyNumberFormat="1" applyFont="1" applyFill="1" applyBorder="1" applyAlignment="1">
      <alignment horizontal="center" vertical="center" wrapText="1"/>
    </xf>
    <xf numFmtId="49" fontId="5" fillId="24" borderId="15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left" vertical="center" wrapText="1"/>
    </xf>
    <xf numFmtId="0" fontId="5" fillId="0" borderId="18" xfId="0" applyNumberFormat="1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horizontal="left" vertical="center" wrapText="1"/>
    </xf>
    <xf numFmtId="0" fontId="7" fillId="24" borderId="18" xfId="0" applyNumberFormat="1" applyFont="1" applyFill="1" applyBorder="1" applyAlignment="1">
      <alignment horizontal="center" wrapText="1"/>
    </xf>
    <xf numFmtId="49" fontId="5" fillId="24" borderId="16" xfId="0" applyNumberFormat="1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/>
    </xf>
    <xf numFmtId="0" fontId="7" fillId="24" borderId="14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5"/>
  <sheetViews>
    <sheetView tabSelected="1" view="pageLayout" workbookViewId="0" topLeftCell="E103">
      <selection activeCell="W100" sqref="W100:X100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9.7109375" style="1" customWidth="1"/>
    <col min="12" max="12" width="3.7109375" style="1" customWidth="1"/>
    <col min="13" max="13" width="2.14062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  <col min="26" max="26" width="12.7109375" style="0" bestFit="1" customWidth="1"/>
  </cols>
  <sheetData>
    <row r="1" spans="1:24" s="1" customFormat="1" ht="12.7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2" t="s">
        <v>1</v>
      </c>
    </row>
    <row r="2" spans="1:24" s="1" customFormat="1" ht="12.75">
      <c r="A2" s="42" t="s">
        <v>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3" t="s">
        <v>3</v>
      </c>
    </row>
    <row r="3" spans="1:24" s="1" customFormat="1" ht="12.75">
      <c r="A3" s="41" t="s">
        <v>192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2" t="s">
        <v>4</v>
      </c>
      <c r="W3" s="42"/>
      <c r="X3" s="7">
        <v>41699</v>
      </c>
    </row>
    <row r="4" spans="1:24" s="1" customFormat="1" ht="12.75">
      <c r="A4" s="40" t="s">
        <v>5</v>
      </c>
      <c r="B4" s="40"/>
      <c r="C4" s="40"/>
      <c r="D4" s="40"/>
      <c r="E4" s="40"/>
      <c r="F4" s="43" t="s">
        <v>89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2" t="s">
        <v>6</v>
      </c>
      <c r="V4" s="42"/>
      <c r="W4" s="42"/>
      <c r="X4" s="4">
        <v>93918995</v>
      </c>
    </row>
    <row r="5" spans="1:24" s="1" customFormat="1" ht="12.75">
      <c r="A5" s="40"/>
      <c r="B5" s="40"/>
      <c r="C5" s="40"/>
      <c r="D5" s="40"/>
      <c r="E5" s="40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2" t="s">
        <v>7</v>
      </c>
      <c r="V5" s="42"/>
      <c r="W5" s="42"/>
      <c r="X5" s="4">
        <v>650</v>
      </c>
    </row>
    <row r="6" spans="1:24" s="1" customFormat="1" ht="12.75">
      <c r="A6" s="40" t="s">
        <v>9</v>
      </c>
      <c r="B6" s="40"/>
      <c r="C6" s="40"/>
      <c r="D6" s="40"/>
      <c r="E6" s="40"/>
      <c r="F6" s="40"/>
      <c r="G6" s="43" t="s">
        <v>84</v>
      </c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2" t="s">
        <v>149</v>
      </c>
      <c r="V6" s="42"/>
      <c r="W6" s="42"/>
      <c r="X6" s="4">
        <v>71818406</v>
      </c>
    </row>
    <row r="7" spans="1:24" s="1" customFormat="1" ht="12.75">
      <c r="A7" s="5" t="s">
        <v>10</v>
      </c>
      <c r="B7" s="40" t="s">
        <v>11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" t="s">
        <v>8</v>
      </c>
    </row>
    <row r="8" spans="1:24" s="1" customFormat="1" ht="12.75">
      <c r="A8" s="40" t="s">
        <v>12</v>
      </c>
      <c r="B8" s="40"/>
      <c r="C8" s="40"/>
      <c r="D8" s="40"/>
      <c r="E8" s="40" t="s">
        <v>13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2" t="s">
        <v>14</v>
      </c>
      <c r="U8" s="42"/>
      <c r="V8" s="42"/>
      <c r="W8" s="42"/>
      <c r="X8" s="6" t="s">
        <v>15</v>
      </c>
    </row>
    <row r="9" spans="1:24" s="1" customFormat="1" ht="12.75">
      <c r="A9" s="39" t="s">
        <v>16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</row>
    <row r="10" spans="1:24" s="1" customFormat="1" ht="33.75" customHeight="1">
      <c r="A10" s="22" t="s">
        <v>17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 t="s">
        <v>18</v>
      </c>
      <c r="M10" s="22"/>
      <c r="N10" s="22" t="s">
        <v>19</v>
      </c>
      <c r="O10" s="22"/>
      <c r="P10" s="22" t="s">
        <v>20</v>
      </c>
      <c r="Q10" s="22"/>
      <c r="R10" s="22"/>
      <c r="S10" s="22" t="s">
        <v>21</v>
      </c>
      <c r="T10" s="22"/>
      <c r="U10" s="22"/>
      <c r="V10" s="22"/>
      <c r="W10" s="22" t="s">
        <v>22</v>
      </c>
      <c r="X10" s="22"/>
    </row>
    <row r="11" spans="1:24" s="1" customFormat="1" ht="13.5" customHeight="1">
      <c r="A11" s="23" t="s">
        <v>23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 t="s">
        <v>24</v>
      </c>
      <c r="M11" s="23"/>
      <c r="N11" s="23" t="s">
        <v>25</v>
      </c>
      <c r="O11" s="23"/>
      <c r="P11" s="23" t="s">
        <v>26</v>
      </c>
      <c r="Q11" s="23"/>
      <c r="R11" s="23"/>
      <c r="S11" s="23" t="s">
        <v>27</v>
      </c>
      <c r="T11" s="23"/>
      <c r="U11" s="23"/>
      <c r="V11" s="23"/>
      <c r="W11" s="23" t="s">
        <v>83</v>
      </c>
      <c r="X11" s="23"/>
    </row>
    <row r="12" spans="1:24" s="1" customFormat="1" ht="13.5" customHeight="1">
      <c r="A12" s="28" t="s">
        <v>28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2" t="s">
        <v>29</v>
      </c>
      <c r="M12" s="22"/>
      <c r="N12" s="22" t="s">
        <v>30</v>
      </c>
      <c r="O12" s="22"/>
      <c r="P12" s="21">
        <f>SUM(P13:R43)</f>
        <v>19943000</v>
      </c>
      <c r="Q12" s="21"/>
      <c r="R12" s="21"/>
      <c r="S12" s="21">
        <f>SUM(S13:V43)</f>
        <v>2407835.37</v>
      </c>
      <c r="T12" s="21"/>
      <c r="U12" s="21"/>
      <c r="V12" s="21"/>
      <c r="W12" s="21">
        <f>SUM(P12-S12)</f>
        <v>17535164.63</v>
      </c>
      <c r="X12" s="21"/>
    </row>
    <row r="13" spans="1:26" s="1" customFormat="1" ht="47.25" customHeight="1">
      <c r="A13" s="37" t="s">
        <v>82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8" t="s">
        <v>8</v>
      </c>
      <c r="M13" s="38"/>
      <c r="N13" s="38" t="s">
        <v>175</v>
      </c>
      <c r="O13" s="38"/>
      <c r="P13" s="24">
        <v>400000</v>
      </c>
      <c r="Q13" s="24"/>
      <c r="R13" s="24"/>
      <c r="S13" s="24">
        <v>2756.11</v>
      </c>
      <c r="T13" s="24"/>
      <c r="U13" s="24"/>
      <c r="V13" s="24"/>
      <c r="W13" s="24">
        <f aca="true" t="shared" si="0" ref="W13:W43">SUM(P13-S13)</f>
        <v>397243.89</v>
      </c>
      <c r="X13" s="24"/>
      <c r="Z13" s="12"/>
    </row>
    <row r="14" spans="1:26" s="1" customFormat="1" ht="25.5" customHeight="1">
      <c r="A14" s="37" t="s">
        <v>31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8" t="s">
        <v>8</v>
      </c>
      <c r="M14" s="38"/>
      <c r="N14" s="38" t="s">
        <v>174</v>
      </c>
      <c r="O14" s="38"/>
      <c r="P14" s="24">
        <v>15000</v>
      </c>
      <c r="Q14" s="24"/>
      <c r="R14" s="24"/>
      <c r="S14" s="24">
        <v>977.68</v>
      </c>
      <c r="T14" s="24"/>
      <c r="U14" s="24"/>
      <c r="V14" s="24"/>
      <c r="W14" s="24">
        <f t="shared" si="0"/>
        <v>14022.32</v>
      </c>
      <c r="X14" s="24"/>
      <c r="Z14" s="12"/>
    </row>
    <row r="15" spans="1:26" s="19" customFormat="1" ht="18" customHeight="1" hidden="1">
      <c r="A15" s="37" t="s">
        <v>145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8" t="s">
        <v>8</v>
      </c>
      <c r="M15" s="38"/>
      <c r="N15" s="38" t="s">
        <v>103</v>
      </c>
      <c r="O15" s="38"/>
      <c r="P15" s="24">
        <v>0</v>
      </c>
      <c r="Q15" s="24"/>
      <c r="R15" s="24"/>
      <c r="S15" s="24">
        <v>0</v>
      </c>
      <c r="T15" s="24"/>
      <c r="U15" s="24"/>
      <c r="V15" s="24"/>
      <c r="W15" s="24">
        <f t="shared" si="0"/>
        <v>0</v>
      </c>
      <c r="X15" s="24"/>
      <c r="Z15" s="20"/>
    </row>
    <row r="16" spans="1:26" s="19" customFormat="1" ht="60.75" customHeight="1">
      <c r="A16" s="28" t="s">
        <v>129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52"/>
      <c r="M16" s="53"/>
      <c r="N16" s="29" t="s">
        <v>115</v>
      </c>
      <c r="O16" s="29"/>
      <c r="P16" s="21">
        <v>11480000</v>
      </c>
      <c r="Q16" s="21"/>
      <c r="R16" s="21"/>
      <c r="S16" s="21">
        <v>1512978.67</v>
      </c>
      <c r="T16" s="21"/>
      <c r="U16" s="21"/>
      <c r="V16" s="21"/>
      <c r="W16" s="21">
        <f>SUM(P16-S16)</f>
        <v>9967021.33</v>
      </c>
      <c r="X16" s="21"/>
      <c r="Z16" s="20"/>
    </row>
    <row r="17" spans="1:26" s="1" customFormat="1" ht="66" customHeight="1">
      <c r="A17" s="28" t="s">
        <v>129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2" t="s">
        <v>8</v>
      </c>
      <c r="M17" s="22"/>
      <c r="N17" s="29" t="s">
        <v>100</v>
      </c>
      <c r="O17" s="29"/>
      <c r="P17" s="21">
        <v>0</v>
      </c>
      <c r="Q17" s="21"/>
      <c r="R17" s="21"/>
      <c r="S17" s="21">
        <v>100</v>
      </c>
      <c r="T17" s="21"/>
      <c r="U17" s="21"/>
      <c r="V17" s="21"/>
      <c r="W17" s="21">
        <f>SUM(P17-S17)</f>
        <v>-100</v>
      </c>
      <c r="X17" s="21"/>
      <c r="Z17" s="12"/>
    </row>
    <row r="18" spans="1:26" s="1" customFormat="1" ht="55.5" customHeight="1" hidden="1">
      <c r="A18" s="28" t="s">
        <v>130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2" t="s">
        <v>8</v>
      </c>
      <c r="M18" s="22"/>
      <c r="N18" s="29" t="s">
        <v>124</v>
      </c>
      <c r="O18" s="29"/>
      <c r="P18" s="21">
        <v>0</v>
      </c>
      <c r="Q18" s="21"/>
      <c r="R18" s="21"/>
      <c r="S18" s="21">
        <v>0</v>
      </c>
      <c r="T18" s="21"/>
      <c r="U18" s="21"/>
      <c r="V18" s="21"/>
      <c r="W18" s="21">
        <f>SUM(P18-S18)</f>
        <v>0</v>
      </c>
      <c r="X18" s="21"/>
      <c r="Z18" s="12"/>
    </row>
    <row r="19" spans="1:26" s="1" customFormat="1" ht="64.5" customHeight="1" hidden="1">
      <c r="A19" s="28" t="s">
        <v>131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2" t="s">
        <v>8</v>
      </c>
      <c r="M19" s="22"/>
      <c r="N19" s="29" t="s">
        <v>110</v>
      </c>
      <c r="O19" s="29"/>
      <c r="P19" s="21">
        <v>0</v>
      </c>
      <c r="Q19" s="21"/>
      <c r="R19" s="21"/>
      <c r="S19" s="21">
        <v>0</v>
      </c>
      <c r="T19" s="21"/>
      <c r="U19" s="21"/>
      <c r="V19" s="21"/>
      <c r="W19" s="21">
        <f t="shared" si="0"/>
        <v>0</v>
      </c>
      <c r="X19" s="21"/>
      <c r="Z19" s="12"/>
    </row>
    <row r="20" spans="1:26" s="1" customFormat="1" ht="75" customHeight="1" hidden="1">
      <c r="A20" s="28" t="s">
        <v>132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2" t="s">
        <v>8</v>
      </c>
      <c r="M20" s="22"/>
      <c r="N20" s="22" t="s">
        <v>101</v>
      </c>
      <c r="O20" s="22"/>
      <c r="P20" s="21">
        <v>0</v>
      </c>
      <c r="Q20" s="21"/>
      <c r="R20" s="21"/>
      <c r="S20" s="21">
        <v>0</v>
      </c>
      <c r="T20" s="21"/>
      <c r="U20" s="21"/>
      <c r="V20" s="21"/>
      <c r="W20" s="21">
        <f t="shared" si="0"/>
        <v>0</v>
      </c>
      <c r="X20" s="21"/>
      <c r="Z20" s="12"/>
    </row>
    <row r="21" spans="1:24" s="1" customFormat="1" ht="71.25" customHeight="1" hidden="1">
      <c r="A21" s="28" t="s">
        <v>133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2" t="s">
        <v>8</v>
      </c>
      <c r="M21" s="22"/>
      <c r="N21" s="22" t="s">
        <v>102</v>
      </c>
      <c r="O21" s="22"/>
      <c r="P21" s="21">
        <v>0</v>
      </c>
      <c r="Q21" s="21"/>
      <c r="R21" s="21"/>
      <c r="S21" s="21">
        <v>0</v>
      </c>
      <c r="T21" s="21"/>
      <c r="U21" s="21"/>
      <c r="V21" s="21"/>
      <c r="W21" s="21">
        <f t="shared" si="0"/>
        <v>0</v>
      </c>
      <c r="X21" s="21"/>
    </row>
    <row r="22" spans="1:24" s="1" customFormat="1" ht="79.5" customHeight="1" hidden="1">
      <c r="A22" s="28" t="s">
        <v>134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2" t="s">
        <v>8</v>
      </c>
      <c r="M22" s="22"/>
      <c r="N22" s="22" t="s">
        <v>99</v>
      </c>
      <c r="O22" s="22"/>
      <c r="P22" s="21">
        <v>0</v>
      </c>
      <c r="Q22" s="21"/>
      <c r="R22" s="21"/>
      <c r="S22" s="21">
        <v>0</v>
      </c>
      <c r="T22" s="21"/>
      <c r="U22" s="21"/>
      <c r="V22" s="21"/>
      <c r="W22" s="21">
        <f t="shared" si="0"/>
        <v>0</v>
      </c>
      <c r="X22" s="21"/>
    </row>
    <row r="23" spans="1:24" s="1" customFormat="1" ht="48.75" customHeight="1" hidden="1">
      <c r="A23" s="28" t="s">
        <v>135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2" t="s">
        <v>8</v>
      </c>
      <c r="M23" s="22"/>
      <c r="N23" s="22" t="s">
        <v>123</v>
      </c>
      <c r="O23" s="22"/>
      <c r="P23" s="21">
        <v>0</v>
      </c>
      <c r="Q23" s="21"/>
      <c r="R23" s="21"/>
      <c r="S23" s="21">
        <v>0</v>
      </c>
      <c r="T23" s="21"/>
      <c r="U23" s="21"/>
      <c r="V23" s="21"/>
      <c r="W23" s="21">
        <f>SUM(P23-S23)</f>
        <v>0</v>
      </c>
      <c r="X23" s="21"/>
    </row>
    <row r="24" spans="1:24" s="1" customFormat="1" ht="49.5" customHeight="1" hidden="1">
      <c r="A24" s="28" t="s">
        <v>136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2" t="s">
        <v>8</v>
      </c>
      <c r="M24" s="22"/>
      <c r="N24" s="22" t="s">
        <v>100</v>
      </c>
      <c r="O24" s="22"/>
      <c r="P24" s="21">
        <v>0</v>
      </c>
      <c r="Q24" s="21"/>
      <c r="R24" s="21"/>
      <c r="S24" s="21">
        <v>0</v>
      </c>
      <c r="T24" s="21"/>
      <c r="U24" s="21"/>
      <c r="V24" s="21"/>
      <c r="W24" s="21">
        <f t="shared" si="0"/>
        <v>0</v>
      </c>
      <c r="X24" s="21"/>
    </row>
    <row r="25" spans="1:26" s="19" customFormat="1" ht="22.5" customHeight="1" hidden="1">
      <c r="A25" s="36" t="s">
        <v>146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5" t="s">
        <v>8</v>
      </c>
      <c r="M25" s="35"/>
      <c r="N25" s="35" t="s">
        <v>119</v>
      </c>
      <c r="O25" s="35"/>
      <c r="P25" s="31">
        <v>0</v>
      </c>
      <c r="Q25" s="31"/>
      <c r="R25" s="31"/>
      <c r="S25" s="31">
        <v>0</v>
      </c>
      <c r="T25" s="31"/>
      <c r="U25" s="31"/>
      <c r="V25" s="31"/>
      <c r="W25" s="31">
        <f t="shared" si="0"/>
        <v>0</v>
      </c>
      <c r="X25" s="31"/>
      <c r="Z25" s="20"/>
    </row>
    <row r="26" spans="1:26" s="1" customFormat="1" ht="49.5" customHeight="1">
      <c r="A26" s="28" t="s">
        <v>137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2" t="s">
        <v>8</v>
      </c>
      <c r="M26" s="22"/>
      <c r="N26" s="22" t="s">
        <v>33</v>
      </c>
      <c r="O26" s="22"/>
      <c r="P26" s="21">
        <v>195000</v>
      </c>
      <c r="Q26" s="21"/>
      <c r="R26" s="21"/>
      <c r="S26" s="21">
        <v>9389.71</v>
      </c>
      <c r="T26" s="21"/>
      <c r="U26" s="21"/>
      <c r="V26" s="21"/>
      <c r="W26" s="21">
        <f>SUM(P26-S26)</f>
        <v>185610.29</v>
      </c>
      <c r="X26" s="21"/>
      <c r="Z26" s="12"/>
    </row>
    <row r="27" spans="1:26" s="1" customFormat="1" ht="42.75" customHeight="1">
      <c r="A27" s="28" t="s">
        <v>138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2" t="s">
        <v>8</v>
      </c>
      <c r="M27" s="22"/>
      <c r="N27" s="22" t="s">
        <v>34</v>
      </c>
      <c r="O27" s="22"/>
      <c r="P27" s="21">
        <v>0</v>
      </c>
      <c r="Q27" s="21"/>
      <c r="R27" s="21"/>
      <c r="S27" s="21">
        <v>277.29</v>
      </c>
      <c r="T27" s="21"/>
      <c r="U27" s="21"/>
      <c r="V27" s="21"/>
      <c r="W27" s="21">
        <f t="shared" si="0"/>
        <v>-277.29</v>
      </c>
      <c r="X27" s="21"/>
      <c r="Z27" s="12"/>
    </row>
    <row r="28" spans="1:26" s="19" customFormat="1" ht="21" customHeight="1" hidden="1">
      <c r="A28" s="36" t="s">
        <v>147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5" t="s">
        <v>8</v>
      </c>
      <c r="M28" s="35"/>
      <c r="N28" s="35" t="s">
        <v>104</v>
      </c>
      <c r="O28" s="35"/>
      <c r="P28" s="31">
        <v>0</v>
      </c>
      <c r="Q28" s="31"/>
      <c r="R28" s="31"/>
      <c r="S28" s="31">
        <v>0</v>
      </c>
      <c r="T28" s="31"/>
      <c r="U28" s="31"/>
      <c r="V28" s="31"/>
      <c r="W28" s="31">
        <f t="shared" si="0"/>
        <v>0</v>
      </c>
      <c r="X28" s="31"/>
      <c r="Z28" s="20"/>
    </row>
    <row r="29" spans="1:24" s="1" customFormat="1" ht="66" customHeight="1">
      <c r="A29" s="28" t="s">
        <v>139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2" t="s">
        <v>8</v>
      </c>
      <c r="M29" s="22"/>
      <c r="N29" s="22" t="s">
        <v>35</v>
      </c>
      <c r="O29" s="22"/>
      <c r="P29" s="21">
        <v>28000</v>
      </c>
      <c r="Q29" s="21"/>
      <c r="R29" s="21"/>
      <c r="S29" s="21">
        <v>16093</v>
      </c>
      <c r="T29" s="21"/>
      <c r="U29" s="21"/>
      <c r="V29" s="21"/>
      <c r="W29" s="21">
        <f t="shared" si="0"/>
        <v>11907</v>
      </c>
      <c r="X29" s="21"/>
    </row>
    <row r="30" spans="1:26" s="1" customFormat="1" ht="45" customHeight="1">
      <c r="A30" s="28" t="s">
        <v>140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2" t="s">
        <v>8</v>
      </c>
      <c r="M30" s="22"/>
      <c r="N30" s="22" t="s">
        <v>36</v>
      </c>
      <c r="O30" s="22"/>
      <c r="P30" s="21">
        <v>0</v>
      </c>
      <c r="Q30" s="21"/>
      <c r="R30" s="21"/>
      <c r="S30" s="21">
        <v>20.84</v>
      </c>
      <c r="T30" s="21"/>
      <c r="U30" s="21"/>
      <c r="V30" s="21"/>
      <c r="W30" s="21">
        <f t="shared" si="0"/>
        <v>-20.84</v>
      </c>
      <c r="X30" s="21"/>
      <c r="Z30" s="12"/>
    </row>
    <row r="31" spans="1:26" s="1" customFormat="1" ht="57.75" customHeight="1" hidden="1">
      <c r="A31" s="28" t="s">
        <v>141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33"/>
      <c r="M31" s="34"/>
      <c r="N31" s="22" t="s">
        <v>113</v>
      </c>
      <c r="O31" s="22"/>
      <c r="P31" s="25">
        <v>0</v>
      </c>
      <c r="Q31" s="26"/>
      <c r="R31" s="27"/>
      <c r="S31" s="25">
        <v>0</v>
      </c>
      <c r="T31" s="26"/>
      <c r="U31" s="26"/>
      <c r="V31" s="27"/>
      <c r="W31" s="21">
        <f t="shared" si="0"/>
        <v>0</v>
      </c>
      <c r="X31" s="21"/>
      <c r="Z31" s="12"/>
    </row>
    <row r="32" spans="1:26" s="1" customFormat="1" ht="57" customHeight="1" hidden="1">
      <c r="A32" s="28" t="s">
        <v>142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2" t="s">
        <v>8</v>
      </c>
      <c r="M32" s="22"/>
      <c r="N32" s="22" t="s">
        <v>98</v>
      </c>
      <c r="O32" s="22"/>
      <c r="P32" s="21">
        <v>0</v>
      </c>
      <c r="Q32" s="21"/>
      <c r="R32" s="21"/>
      <c r="S32" s="21">
        <v>0</v>
      </c>
      <c r="T32" s="21"/>
      <c r="U32" s="21"/>
      <c r="V32" s="21"/>
      <c r="W32" s="21">
        <f t="shared" si="0"/>
        <v>0</v>
      </c>
      <c r="X32" s="21"/>
      <c r="Z32" s="12"/>
    </row>
    <row r="33" spans="1:24" s="1" customFormat="1" ht="48" customHeight="1" hidden="1">
      <c r="A33" s="28" t="s">
        <v>143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2" t="s">
        <v>8</v>
      </c>
      <c r="M33" s="22"/>
      <c r="N33" s="22" t="s">
        <v>92</v>
      </c>
      <c r="O33" s="22"/>
      <c r="P33" s="21">
        <v>0</v>
      </c>
      <c r="Q33" s="21"/>
      <c r="R33" s="21"/>
      <c r="S33" s="21">
        <v>0</v>
      </c>
      <c r="T33" s="21"/>
      <c r="U33" s="21"/>
      <c r="V33" s="21"/>
      <c r="W33" s="21">
        <f t="shared" si="0"/>
        <v>0</v>
      </c>
      <c r="X33" s="21"/>
    </row>
    <row r="34" spans="1:24" s="19" customFormat="1" ht="20.25" customHeight="1" hidden="1">
      <c r="A34" s="36" t="s">
        <v>148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5" t="s">
        <v>8</v>
      </c>
      <c r="M34" s="35"/>
      <c r="N34" s="35" t="s">
        <v>120</v>
      </c>
      <c r="O34" s="35"/>
      <c r="P34" s="31">
        <v>0</v>
      </c>
      <c r="Q34" s="31"/>
      <c r="R34" s="31"/>
      <c r="S34" s="31">
        <v>0</v>
      </c>
      <c r="T34" s="31"/>
      <c r="U34" s="31"/>
      <c r="V34" s="31"/>
      <c r="W34" s="31">
        <f t="shared" si="0"/>
        <v>0</v>
      </c>
      <c r="X34" s="31"/>
    </row>
    <row r="35" spans="1:24" s="1" customFormat="1" ht="47.25" customHeight="1">
      <c r="A35" s="28" t="s">
        <v>37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2" t="s">
        <v>8</v>
      </c>
      <c r="M35" s="22"/>
      <c r="N35" s="22" t="s">
        <v>38</v>
      </c>
      <c r="O35" s="22"/>
      <c r="P35" s="21">
        <v>25000</v>
      </c>
      <c r="Q35" s="21"/>
      <c r="R35" s="21"/>
      <c r="S35" s="21">
        <v>2450</v>
      </c>
      <c r="T35" s="21"/>
      <c r="U35" s="21"/>
      <c r="V35" s="21"/>
      <c r="W35" s="21">
        <f>SUM(P35-S35)</f>
        <v>22550</v>
      </c>
      <c r="X35" s="21"/>
    </row>
    <row r="36" spans="1:24" s="1" customFormat="1" ht="27.75" customHeight="1">
      <c r="A36" s="37" t="s">
        <v>122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8" t="s">
        <v>8</v>
      </c>
      <c r="M36" s="38"/>
      <c r="N36" s="38" t="s">
        <v>121</v>
      </c>
      <c r="O36" s="38"/>
      <c r="P36" s="24">
        <v>0</v>
      </c>
      <c r="Q36" s="24"/>
      <c r="R36" s="24"/>
      <c r="S36" s="24">
        <v>25234.44</v>
      </c>
      <c r="T36" s="24"/>
      <c r="U36" s="24"/>
      <c r="V36" s="24"/>
      <c r="W36" s="24">
        <f>SUM(P36-S36)</f>
        <v>-25234.44</v>
      </c>
      <c r="X36" s="24"/>
    </row>
    <row r="37" spans="1:24" s="1" customFormat="1" ht="18.75" customHeight="1">
      <c r="A37" s="54" t="s">
        <v>144</v>
      </c>
      <c r="B37" s="55"/>
      <c r="C37" s="55"/>
      <c r="D37" s="55"/>
      <c r="E37" s="55"/>
      <c r="F37" s="55"/>
      <c r="G37" s="55"/>
      <c r="H37" s="55"/>
      <c r="I37" s="55"/>
      <c r="J37" s="55"/>
      <c r="K37" s="56"/>
      <c r="L37" s="52"/>
      <c r="M37" s="53"/>
      <c r="N37" s="50" t="s">
        <v>114</v>
      </c>
      <c r="O37" s="51"/>
      <c r="P37" s="24">
        <v>0</v>
      </c>
      <c r="Q37" s="24"/>
      <c r="R37" s="24"/>
      <c r="S37" s="24">
        <v>-7542.37</v>
      </c>
      <c r="T37" s="24"/>
      <c r="U37" s="24"/>
      <c r="V37" s="24"/>
      <c r="W37" s="24">
        <f>SUM(P37-S37)</f>
        <v>7542.37</v>
      </c>
      <c r="X37" s="24"/>
    </row>
    <row r="38" spans="1:24" s="1" customFormat="1" ht="20.25" customHeight="1">
      <c r="A38" s="37" t="s">
        <v>39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8" t="s">
        <v>8</v>
      </c>
      <c r="M38" s="38"/>
      <c r="N38" s="38" t="s">
        <v>40</v>
      </c>
      <c r="O38" s="38"/>
      <c r="P38" s="24">
        <v>4701800</v>
      </c>
      <c r="Q38" s="24"/>
      <c r="R38" s="24"/>
      <c r="S38" s="24">
        <v>845100</v>
      </c>
      <c r="T38" s="24"/>
      <c r="U38" s="24"/>
      <c r="V38" s="24"/>
      <c r="W38" s="24">
        <f t="shared" si="0"/>
        <v>3856700</v>
      </c>
      <c r="X38" s="24"/>
    </row>
    <row r="39" spans="1:26" s="1" customFormat="1" ht="26.25" customHeight="1" hidden="1">
      <c r="A39" s="37" t="s">
        <v>106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8" t="s">
        <v>8</v>
      </c>
      <c r="M39" s="38"/>
      <c r="N39" s="38" t="s">
        <v>105</v>
      </c>
      <c r="O39" s="38"/>
      <c r="P39" s="24">
        <v>0</v>
      </c>
      <c r="Q39" s="24"/>
      <c r="R39" s="24"/>
      <c r="S39" s="24">
        <v>0</v>
      </c>
      <c r="T39" s="24"/>
      <c r="U39" s="24"/>
      <c r="V39" s="24"/>
      <c r="W39" s="24">
        <f t="shared" si="0"/>
        <v>0</v>
      </c>
      <c r="X39" s="24"/>
      <c r="Z39" s="12"/>
    </row>
    <row r="40" spans="1:26" s="1" customFormat="1" ht="18.75" customHeight="1" hidden="1">
      <c r="A40" s="37" t="s">
        <v>117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8" t="s">
        <v>8</v>
      </c>
      <c r="M40" s="38"/>
      <c r="N40" s="38" t="s">
        <v>116</v>
      </c>
      <c r="O40" s="38"/>
      <c r="P40" s="24">
        <v>0</v>
      </c>
      <c r="Q40" s="24"/>
      <c r="R40" s="24"/>
      <c r="S40" s="24">
        <v>0</v>
      </c>
      <c r="T40" s="24"/>
      <c r="U40" s="24"/>
      <c r="V40" s="24"/>
      <c r="W40" s="24">
        <f>SUM(P40-S40)</f>
        <v>0</v>
      </c>
      <c r="X40" s="24"/>
      <c r="Z40" s="12"/>
    </row>
    <row r="41" spans="1:26" s="1" customFormat="1" ht="18" customHeight="1" hidden="1">
      <c r="A41" s="37" t="s">
        <v>41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8" t="s">
        <v>8</v>
      </c>
      <c r="M41" s="38"/>
      <c r="N41" s="38" t="s">
        <v>42</v>
      </c>
      <c r="O41" s="38"/>
      <c r="P41" s="24">
        <v>0</v>
      </c>
      <c r="Q41" s="24"/>
      <c r="R41" s="24"/>
      <c r="S41" s="24">
        <v>0</v>
      </c>
      <c r="T41" s="24"/>
      <c r="U41" s="24"/>
      <c r="V41" s="24"/>
      <c r="W41" s="24">
        <f t="shared" si="0"/>
        <v>0</v>
      </c>
      <c r="X41" s="24"/>
      <c r="Z41" s="12"/>
    </row>
    <row r="42" spans="1:26" s="1" customFormat="1" ht="23.25" customHeight="1">
      <c r="A42" s="37" t="s">
        <v>43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8" t="s">
        <v>8</v>
      </c>
      <c r="M42" s="38"/>
      <c r="N42" s="38" t="s">
        <v>44</v>
      </c>
      <c r="O42" s="38"/>
      <c r="P42" s="24">
        <v>89200</v>
      </c>
      <c r="Q42" s="24"/>
      <c r="R42" s="24"/>
      <c r="S42" s="24">
        <v>0</v>
      </c>
      <c r="T42" s="24"/>
      <c r="U42" s="24"/>
      <c r="V42" s="24"/>
      <c r="W42" s="24">
        <f t="shared" si="0"/>
        <v>89200</v>
      </c>
      <c r="X42" s="24"/>
      <c r="Z42" s="13"/>
    </row>
    <row r="43" spans="1:26" s="1" customFormat="1" ht="21" customHeight="1">
      <c r="A43" s="37" t="s">
        <v>45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8" t="s">
        <v>8</v>
      </c>
      <c r="M43" s="38"/>
      <c r="N43" s="38" t="s">
        <v>46</v>
      </c>
      <c r="O43" s="38"/>
      <c r="P43" s="24">
        <v>3009000</v>
      </c>
      <c r="Q43" s="24"/>
      <c r="R43" s="24"/>
      <c r="S43" s="24">
        <v>0</v>
      </c>
      <c r="T43" s="24"/>
      <c r="U43" s="24"/>
      <c r="V43" s="24"/>
      <c r="W43" s="24">
        <f t="shared" si="0"/>
        <v>3009000</v>
      </c>
      <c r="X43" s="24"/>
      <c r="Z43" s="13"/>
    </row>
    <row r="44" spans="1:24" s="1" customFormat="1" ht="15.75" customHeight="1">
      <c r="A44" s="57" t="s">
        <v>47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</row>
    <row r="45" spans="1:26" s="1" customFormat="1" ht="31.5" customHeight="1">
      <c r="A45" s="22" t="s">
        <v>17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 t="s">
        <v>18</v>
      </c>
      <c r="M45" s="22"/>
      <c r="N45" s="22" t="s">
        <v>48</v>
      </c>
      <c r="O45" s="22"/>
      <c r="P45" s="22" t="s">
        <v>20</v>
      </c>
      <c r="Q45" s="22"/>
      <c r="R45" s="22"/>
      <c r="S45" s="22" t="s">
        <v>21</v>
      </c>
      <c r="T45" s="22"/>
      <c r="U45" s="22"/>
      <c r="V45" s="22"/>
      <c r="W45" s="22" t="s">
        <v>22</v>
      </c>
      <c r="X45" s="22"/>
      <c r="Z45" s="13"/>
    </row>
    <row r="46" spans="1:24" s="1" customFormat="1" ht="12.75">
      <c r="A46" s="23" t="s">
        <v>23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 t="s">
        <v>24</v>
      </c>
      <c r="M46" s="23"/>
      <c r="N46" s="23" t="s">
        <v>25</v>
      </c>
      <c r="O46" s="23"/>
      <c r="P46" s="23" t="s">
        <v>26</v>
      </c>
      <c r="Q46" s="23"/>
      <c r="R46" s="23"/>
      <c r="S46" s="23" t="s">
        <v>27</v>
      </c>
      <c r="T46" s="23"/>
      <c r="U46" s="23"/>
      <c r="V46" s="23"/>
      <c r="W46" s="30">
        <v>6</v>
      </c>
      <c r="X46" s="30"/>
    </row>
    <row r="47" spans="1:24" s="1" customFormat="1" ht="12.75" customHeight="1">
      <c r="A47" s="28" t="s">
        <v>49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2" t="s">
        <v>50</v>
      </c>
      <c r="M47" s="22"/>
      <c r="N47" s="22" t="s">
        <v>30</v>
      </c>
      <c r="O47" s="22"/>
      <c r="P47" s="21">
        <f>SUM(P48:R101)</f>
        <v>22157901.25</v>
      </c>
      <c r="Q47" s="21"/>
      <c r="R47" s="21"/>
      <c r="S47" s="21">
        <f>SUM(S48:V101)</f>
        <v>3691013.29</v>
      </c>
      <c r="T47" s="21"/>
      <c r="U47" s="21"/>
      <c r="V47" s="21"/>
      <c r="W47" s="21">
        <f>SUM(P47-S47)</f>
        <v>18466887.96</v>
      </c>
      <c r="X47" s="22"/>
    </row>
    <row r="48" spans="1:26" s="1" customFormat="1" ht="14.25" customHeight="1">
      <c r="A48" s="28" t="s">
        <v>51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2" t="s">
        <v>8</v>
      </c>
      <c r="M48" s="22"/>
      <c r="N48" s="29" t="s">
        <v>176</v>
      </c>
      <c r="O48" s="29"/>
      <c r="P48" s="21">
        <v>700000</v>
      </c>
      <c r="Q48" s="21"/>
      <c r="R48" s="21"/>
      <c r="S48" s="21">
        <v>174065.94</v>
      </c>
      <c r="T48" s="21"/>
      <c r="U48" s="21"/>
      <c r="V48" s="21"/>
      <c r="W48" s="21">
        <f>SUM(P48-S48)</f>
        <v>525934.06</v>
      </c>
      <c r="X48" s="21"/>
      <c r="Z48" s="13"/>
    </row>
    <row r="49" spans="1:24" s="1" customFormat="1" ht="12.75" customHeight="1">
      <c r="A49" s="28" t="s">
        <v>52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2" t="s">
        <v>8</v>
      </c>
      <c r="M49" s="22"/>
      <c r="N49" s="29" t="s">
        <v>177</v>
      </c>
      <c r="O49" s="29"/>
      <c r="P49" s="21">
        <v>272000</v>
      </c>
      <c r="Q49" s="21"/>
      <c r="R49" s="21"/>
      <c r="S49" s="21">
        <v>13043.4</v>
      </c>
      <c r="T49" s="21"/>
      <c r="U49" s="21"/>
      <c r="V49" s="21"/>
      <c r="W49" s="21">
        <f aca="true" t="shared" si="1" ref="W49:W101">SUM(P49-S49)</f>
        <v>258956.6</v>
      </c>
      <c r="X49" s="21"/>
    </row>
    <row r="50" spans="1:24" s="1" customFormat="1" ht="12.75" customHeight="1">
      <c r="A50" s="28" t="s">
        <v>51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2" t="s">
        <v>8</v>
      </c>
      <c r="M50" s="22"/>
      <c r="N50" s="29" t="s">
        <v>178</v>
      </c>
      <c r="O50" s="29"/>
      <c r="P50" s="21">
        <v>2325000</v>
      </c>
      <c r="Q50" s="21"/>
      <c r="R50" s="21"/>
      <c r="S50" s="21">
        <v>859461.42</v>
      </c>
      <c r="T50" s="21"/>
      <c r="U50" s="21"/>
      <c r="V50" s="21"/>
      <c r="W50" s="21">
        <f t="shared" si="1"/>
        <v>1465538.58</v>
      </c>
      <c r="X50" s="21"/>
    </row>
    <row r="51" spans="1:24" s="1" customFormat="1" ht="12.75" customHeight="1">
      <c r="A51" s="28" t="s">
        <v>52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2" t="s">
        <v>8</v>
      </c>
      <c r="M51" s="22"/>
      <c r="N51" s="29" t="s">
        <v>179</v>
      </c>
      <c r="O51" s="29"/>
      <c r="P51" s="21">
        <v>822504</v>
      </c>
      <c r="Q51" s="21"/>
      <c r="R51" s="21"/>
      <c r="S51" s="21">
        <v>236667.89</v>
      </c>
      <c r="T51" s="21"/>
      <c r="U51" s="21"/>
      <c r="V51" s="21"/>
      <c r="W51" s="21">
        <f t="shared" si="1"/>
        <v>585836.11</v>
      </c>
      <c r="X51" s="21"/>
    </row>
    <row r="52" spans="1:24" s="1" customFormat="1" ht="12.75" customHeight="1" hidden="1">
      <c r="A52" s="28" t="s">
        <v>109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2" t="s">
        <v>8</v>
      </c>
      <c r="M52" s="22"/>
      <c r="N52" s="29" t="s">
        <v>125</v>
      </c>
      <c r="O52" s="29"/>
      <c r="P52" s="21">
        <v>0</v>
      </c>
      <c r="Q52" s="21"/>
      <c r="R52" s="21"/>
      <c r="S52" s="21">
        <v>0</v>
      </c>
      <c r="T52" s="21"/>
      <c r="U52" s="21"/>
      <c r="V52" s="21"/>
      <c r="W52" s="21">
        <f aca="true" t="shared" si="2" ref="W52:W57">SUM(P52-S52)</f>
        <v>0</v>
      </c>
      <c r="X52" s="21"/>
    </row>
    <row r="53" spans="1:24" s="1" customFormat="1" ht="12.75" customHeight="1" hidden="1">
      <c r="A53" s="28" t="s">
        <v>128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2" t="s">
        <v>8</v>
      </c>
      <c r="M53" s="22"/>
      <c r="N53" s="29" t="s">
        <v>127</v>
      </c>
      <c r="O53" s="29"/>
      <c r="P53" s="21">
        <v>0</v>
      </c>
      <c r="Q53" s="21"/>
      <c r="R53" s="21"/>
      <c r="S53" s="21">
        <v>0</v>
      </c>
      <c r="T53" s="21"/>
      <c r="U53" s="21"/>
      <c r="V53" s="21"/>
      <c r="W53" s="21">
        <f t="shared" si="2"/>
        <v>0</v>
      </c>
      <c r="X53" s="21"/>
    </row>
    <row r="54" spans="1:24" s="1" customFormat="1" ht="12.75" customHeight="1" hidden="1">
      <c r="A54" s="28" t="s">
        <v>54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2" t="s">
        <v>8</v>
      </c>
      <c r="M54" s="22"/>
      <c r="N54" s="29" t="s">
        <v>126</v>
      </c>
      <c r="O54" s="29"/>
      <c r="P54" s="21">
        <v>0</v>
      </c>
      <c r="Q54" s="21"/>
      <c r="R54" s="21"/>
      <c r="S54" s="21">
        <v>0</v>
      </c>
      <c r="T54" s="21"/>
      <c r="U54" s="21"/>
      <c r="V54" s="21"/>
      <c r="W54" s="21">
        <f t="shared" si="2"/>
        <v>0</v>
      </c>
      <c r="X54" s="21"/>
    </row>
    <row r="55" spans="1:24" s="1" customFormat="1" ht="12.75" customHeight="1">
      <c r="A55" s="28" t="s">
        <v>54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33"/>
      <c r="M55" s="34"/>
      <c r="N55" s="29" t="s">
        <v>183</v>
      </c>
      <c r="O55" s="29"/>
      <c r="P55" s="25">
        <v>40000</v>
      </c>
      <c r="Q55" s="26"/>
      <c r="R55" s="27"/>
      <c r="S55" s="25">
        <v>8000</v>
      </c>
      <c r="T55" s="26"/>
      <c r="U55" s="26"/>
      <c r="V55" s="27"/>
      <c r="W55" s="25">
        <f t="shared" si="2"/>
        <v>32000</v>
      </c>
      <c r="X55" s="27"/>
    </row>
    <row r="56" spans="1:24" s="1" customFormat="1" ht="12.75" customHeight="1">
      <c r="A56" s="28" t="s">
        <v>54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33"/>
      <c r="M56" s="34"/>
      <c r="N56" s="29" t="s">
        <v>184</v>
      </c>
      <c r="O56" s="29"/>
      <c r="P56" s="25">
        <v>50000</v>
      </c>
      <c r="Q56" s="26"/>
      <c r="R56" s="27"/>
      <c r="S56" s="25">
        <v>0</v>
      </c>
      <c r="T56" s="26"/>
      <c r="U56" s="26"/>
      <c r="V56" s="27"/>
      <c r="W56" s="25">
        <f t="shared" si="2"/>
        <v>50000</v>
      </c>
      <c r="X56" s="27"/>
    </row>
    <row r="57" spans="1:24" s="1" customFormat="1" ht="12.75" customHeight="1">
      <c r="A57" s="44" t="s">
        <v>109</v>
      </c>
      <c r="B57" s="45"/>
      <c r="C57" s="45"/>
      <c r="D57" s="45"/>
      <c r="E57" s="45"/>
      <c r="F57" s="45"/>
      <c r="G57" s="45"/>
      <c r="H57" s="45"/>
      <c r="I57" s="45"/>
      <c r="J57" s="45"/>
      <c r="K57" s="46"/>
      <c r="L57" s="17"/>
      <c r="M57" s="18"/>
      <c r="N57" s="49" t="s">
        <v>185</v>
      </c>
      <c r="O57" s="48"/>
      <c r="P57" s="25">
        <v>10000</v>
      </c>
      <c r="Q57" s="26"/>
      <c r="R57" s="27"/>
      <c r="S57" s="25">
        <v>2800</v>
      </c>
      <c r="T57" s="26"/>
      <c r="U57" s="26"/>
      <c r="V57" s="27"/>
      <c r="W57" s="25">
        <f t="shared" si="2"/>
        <v>7200</v>
      </c>
      <c r="X57" s="27"/>
    </row>
    <row r="58" spans="1:26" s="1" customFormat="1" ht="12.75" customHeight="1">
      <c r="A58" s="28" t="s">
        <v>55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2"/>
      <c r="M58" s="22"/>
      <c r="N58" s="29" t="s">
        <v>186</v>
      </c>
      <c r="O58" s="29"/>
      <c r="P58" s="21">
        <v>50000</v>
      </c>
      <c r="Q58" s="21"/>
      <c r="R58" s="21"/>
      <c r="S58" s="21">
        <v>0</v>
      </c>
      <c r="T58" s="21"/>
      <c r="U58" s="21"/>
      <c r="V58" s="21"/>
      <c r="W58" s="21">
        <f t="shared" si="1"/>
        <v>50000</v>
      </c>
      <c r="X58" s="21"/>
      <c r="Z58" s="12"/>
    </row>
    <row r="59" spans="1:24" s="1" customFormat="1" ht="12.75" customHeight="1">
      <c r="A59" s="28" t="s">
        <v>54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2" t="s">
        <v>8</v>
      </c>
      <c r="M59" s="22"/>
      <c r="N59" s="29" t="s">
        <v>150</v>
      </c>
      <c r="O59" s="29"/>
      <c r="P59" s="21">
        <v>45000</v>
      </c>
      <c r="Q59" s="21"/>
      <c r="R59" s="21"/>
      <c r="S59" s="21">
        <v>0</v>
      </c>
      <c r="T59" s="21"/>
      <c r="U59" s="21"/>
      <c r="V59" s="21"/>
      <c r="W59" s="21">
        <f t="shared" si="1"/>
        <v>45000</v>
      </c>
      <c r="X59" s="21"/>
    </row>
    <row r="60" spans="1:24" s="1" customFormat="1" ht="12.75" customHeight="1" hidden="1">
      <c r="A60" s="28" t="s">
        <v>55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33"/>
      <c r="M60" s="34"/>
      <c r="N60" s="29" t="s">
        <v>93</v>
      </c>
      <c r="O60" s="29"/>
      <c r="P60" s="21">
        <v>0</v>
      </c>
      <c r="Q60" s="21"/>
      <c r="R60" s="21"/>
      <c r="S60" s="21">
        <v>0</v>
      </c>
      <c r="T60" s="21"/>
      <c r="U60" s="21"/>
      <c r="V60" s="21"/>
      <c r="W60" s="21">
        <f t="shared" si="1"/>
        <v>0</v>
      </c>
      <c r="X60" s="21"/>
    </row>
    <row r="61" spans="1:24" s="1" customFormat="1" ht="12.75" customHeight="1" hidden="1">
      <c r="A61" s="28" t="s">
        <v>109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33"/>
      <c r="M61" s="34"/>
      <c r="N61" s="29" t="s">
        <v>108</v>
      </c>
      <c r="O61" s="29"/>
      <c r="P61" s="21">
        <v>0</v>
      </c>
      <c r="Q61" s="21"/>
      <c r="R61" s="21"/>
      <c r="S61" s="21">
        <v>0</v>
      </c>
      <c r="T61" s="21"/>
      <c r="U61" s="21"/>
      <c r="V61" s="21"/>
      <c r="W61" s="21">
        <f t="shared" si="1"/>
        <v>0</v>
      </c>
      <c r="X61" s="21"/>
    </row>
    <row r="62" spans="1:24" s="1" customFormat="1" ht="12.75" customHeight="1">
      <c r="A62" s="44" t="s">
        <v>109</v>
      </c>
      <c r="B62" s="45"/>
      <c r="C62" s="45"/>
      <c r="D62" s="45"/>
      <c r="E62" s="45"/>
      <c r="F62" s="45"/>
      <c r="G62" s="45"/>
      <c r="H62" s="45"/>
      <c r="I62" s="45"/>
      <c r="J62" s="45"/>
      <c r="K62" s="46"/>
      <c r="L62" s="17"/>
      <c r="M62" s="18"/>
      <c r="N62" s="49" t="s">
        <v>187</v>
      </c>
      <c r="O62" s="48"/>
      <c r="P62" s="25">
        <v>50000</v>
      </c>
      <c r="Q62" s="26"/>
      <c r="R62" s="27"/>
      <c r="S62" s="25">
        <v>18829.8</v>
      </c>
      <c r="T62" s="26"/>
      <c r="U62" s="26"/>
      <c r="V62" s="27"/>
      <c r="W62" s="25">
        <f>SUM(P62-S62)</f>
        <v>31170.2</v>
      </c>
      <c r="X62" s="27"/>
    </row>
    <row r="63" spans="1:24" s="1" customFormat="1" ht="12.75" customHeight="1">
      <c r="A63" s="28" t="s">
        <v>51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2" t="s">
        <v>8</v>
      </c>
      <c r="M63" s="22"/>
      <c r="N63" s="29" t="s">
        <v>151</v>
      </c>
      <c r="O63" s="29"/>
      <c r="P63" s="21">
        <v>1401450</v>
      </c>
      <c r="Q63" s="21"/>
      <c r="R63" s="21"/>
      <c r="S63" s="21">
        <v>354393.05</v>
      </c>
      <c r="T63" s="21"/>
      <c r="U63" s="21"/>
      <c r="V63" s="21"/>
      <c r="W63" s="21">
        <f t="shared" si="1"/>
        <v>1047056.95</v>
      </c>
      <c r="X63" s="21"/>
    </row>
    <row r="64" spans="1:24" s="1" customFormat="1" ht="12.75" customHeight="1">
      <c r="A64" s="28" t="s">
        <v>52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2" t="s">
        <v>8</v>
      </c>
      <c r="M64" s="22"/>
      <c r="N64" s="29" t="s">
        <v>152</v>
      </c>
      <c r="O64" s="29"/>
      <c r="P64" s="21">
        <v>574000</v>
      </c>
      <c r="Q64" s="21"/>
      <c r="R64" s="21"/>
      <c r="S64" s="21">
        <v>24385.15</v>
      </c>
      <c r="T64" s="21"/>
      <c r="U64" s="21"/>
      <c r="V64" s="21"/>
      <c r="W64" s="21">
        <f t="shared" si="1"/>
        <v>549614.85</v>
      </c>
      <c r="X64" s="21"/>
    </row>
    <row r="65" spans="1:24" s="1" customFormat="1" ht="12.75" customHeight="1" hidden="1">
      <c r="A65" s="28" t="s">
        <v>109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33"/>
      <c r="M65" s="34"/>
      <c r="N65" s="29" t="s">
        <v>153</v>
      </c>
      <c r="O65" s="29"/>
      <c r="P65" s="21">
        <v>0</v>
      </c>
      <c r="Q65" s="21"/>
      <c r="R65" s="21"/>
      <c r="S65" s="21">
        <v>0</v>
      </c>
      <c r="T65" s="21"/>
      <c r="U65" s="21"/>
      <c r="V65" s="21"/>
      <c r="W65" s="21">
        <f t="shared" si="1"/>
        <v>0</v>
      </c>
      <c r="X65" s="21"/>
    </row>
    <row r="66" spans="1:24" s="1" customFormat="1" ht="12.75" customHeight="1" hidden="1">
      <c r="A66" s="28" t="s">
        <v>54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33"/>
      <c r="M66" s="34"/>
      <c r="N66" s="29" t="s">
        <v>154</v>
      </c>
      <c r="O66" s="29"/>
      <c r="P66" s="21">
        <v>0</v>
      </c>
      <c r="Q66" s="21"/>
      <c r="R66" s="21"/>
      <c r="S66" s="21">
        <v>0</v>
      </c>
      <c r="T66" s="21"/>
      <c r="U66" s="21"/>
      <c r="V66" s="21"/>
      <c r="W66" s="21">
        <f t="shared" si="1"/>
        <v>0</v>
      </c>
      <c r="X66" s="21"/>
    </row>
    <row r="67" spans="1:24" s="1" customFormat="1" ht="12.75" customHeight="1">
      <c r="A67" s="44" t="s">
        <v>109</v>
      </c>
      <c r="B67" s="45"/>
      <c r="C67" s="45"/>
      <c r="D67" s="45"/>
      <c r="E67" s="45"/>
      <c r="F67" s="45"/>
      <c r="G67" s="45"/>
      <c r="H67" s="45"/>
      <c r="I67" s="45"/>
      <c r="J67" s="45"/>
      <c r="K67" s="46"/>
      <c r="L67" s="17"/>
      <c r="M67" s="18"/>
      <c r="N67" s="49" t="s">
        <v>153</v>
      </c>
      <c r="O67" s="48"/>
      <c r="P67" s="25">
        <v>25000</v>
      </c>
      <c r="Q67" s="26"/>
      <c r="R67" s="27"/>
      <c r="S67" s="25">
        <v>0</v>
      </c>
      <c r="T67" s="26"/>
      <c r="U67" s="26"/>
      <c r="V67" s="27"/>
      <c r="W67" s="25">
        <f>SUM(P67-S67)</f>
        <v>25000</v>
      </c>
      <c r="X67" s="27"/>
    </row>
    <row r="68" spans="1:24" s="1" customFormat="1" ht="12.75" customHeight="1">
      <c r="A68" s="28" t="s">
        <v>53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2"/>
      <c r="M68" s="22"/>
      <c r="N68" s="29" t="s">
        <v>155</v>
      </c>
      <c r="O68" s="29"/>
      <c r="P68" s="21">
        <v>50000</v>
      </c>
      <c r="Q68" s="21"/>
      <c r="R68" s="21"/>
      <c r="S68" s="21">
        <v>9094.97</v>
      </c>
      <c r="T68" s="21"/>
      <c r="U68" s="21"/>
      <c r="V68" s="21"/>
      <c r="W68" s="21">
        <f t="shared" si="1"/>
        <v>40905.03</v>
      </c>
      <c r="X68" s="21"/>
    </row>
    <row r="69" spans="1:24" s="1" customFormat="1" ht="12.75" customHeight="1">
      <c r="A69" s="28" t="s">
        <v>58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2" t="s">
        <v>8</v>
      </c>
      <c r="M69" s="22"/>
      <c r="N69" s="29" t="s">
        <v>156</v>
      </c>
      <c r="O69" s="29"/>
      <c r="P69" s="21">
        <v>138500</v>
      </c>
      <c r="Q69" s="21"/>
      <c r="R69" s="21"/>
      <c r="S69" s="21">
        <v>19979.03</v>
      </c>
      <c r="T69" s="21"/>
      <c r="U69" s="21"/>
      <c r="V69" s="21"/>
      <c r="W69" s="21">
        <f t="shared" si="1"/>
        <v>118520.97</v>
      </c>
      <c r="X69" s="21"/>
    </row>
    <row r="70" spans="1:24" s="1" customFormat="1" ht="12.75" customHeight="1">
      <c r="A70" s="44" t="s">
        <v>188</v>
      </c>
      <c r="B70" s="45"/>
      <c r="C70" s="45"/>
      <c r="D70" s="45"/>
      <c r="E70" s="45"/>
      <c r="F70" s="45"/>
      <c r="G70" s="45"/>
      <c r="H70" s="45"/>
      <c r="I70" s="45"/>
      <c r="J70" s="45"/>
      <c r="K70" s="46"/>
      <c r="L70" s="33"/>
      <c r="M70" s="34"/>
      <c r="N70" s="49" t="s">
        <v>189</v>
      </c>
      <c r="O70" s="48"/>
      <c r="P70" s="25">
        <v>30000</v>
      </c>
      <c r="Q70" s="26"/>
      <c r="R70" s="27"/>
      <c r="S70" s="25">
        <v>0</v>
      </c>
      <c r="T70" s="26"/>
      <c r="U70" s="26"/>
      <c r="V70" s="27"/>
      <c r="W70" s="25">
        <f>SUM(P70-S70)</f>
        <v>30000</v>
      </c>
      <c r="X70" s="27"/>
    </row>
    <row r="71" spans="1:24" s="1" customFormat="1" ht="12.75" customHeight="1">
      <c r="A71" s="28" t="s">
        <v>56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2" t="s">
        <v>8</v>
      </c>
      <c r="M71" s="22"/>
      <c r="N71" s="29" t="s">
        <v>157</v>
      </c>
      <c r="O71" s="29"/>
      <c r="P71" s="21">
        <v>263000</v>
      </c>
      <c r="Q71" s="21"/>
      <c r="R71" s="21"/>
      <c r="S71" s="21">
        <v>102480.18</v>
      </c>
      <c r="T71" s="21"/>
      <c r="U71" s="21"/>
      <c r="V71" s="21"/>
      <c r="W71" s="21">
        <f t="shared" si="1"/>
        <v>160519.82</v>
      </c>
      <c r="X71" s="21"/>
    </row>
    <row r="72" spans="1:24" s="1" customFormat="1" ht="12.75" customHeight="1">
      <c r="A72" s="28" t="s">
        <v>54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2" t="s">
        <v>8</v>
      </c>
      <c r="M72" s="22"/>
      <c r="N72" s="29" t="s">
        <v>158</v>
      </c>
      <c r="O72" s="29"/>
      <c r="P72" s="21">
        <v>105000</v>
      </c>
      <c r="Q72" s="21"/>
      <c r="R72" s="21"/>
      <c r="S72" s="21">
        <v>2886.84</v>
      </c>
      <c r="T72" s="21"/>
      <c r="U72" s="21"/>
      <c r="V72" s="21"/>
      <c r="W72" s="21">
        <f t="shared" si="1"/>
        <v>102113.16</v>
      </c>
      <c r="X72" s="21"/>
    </row>
    <row r="73" spans="1:24" s="1" customFormat="1" ht="12.75" customHeight="1" hidden="1">
      <c r="A73" s="44" t="s">
        <v>112</v>
      </c>
      <c r="B73" s="45"/>
      <c r="C73" s="45"/>
      <c r="D73" s="45"/>
      <c r="E73" s="45"/>
      <c r="F73" s="45"/>
      <c r="G73" s="45"/>
      <c r="H73" s="45"/>
      <c r="I73" s="45"/>
      <c r="J73" s="45"/>
      <c r="K73" s="46"/>
      <c r="L73" s="33"/>
      <c r="M73" s="34"/>
      <c r="N73" s="47" t="s">
        <v>159</v>
      </c>
      <c r="O73" s="48"/>
      <c r="P73" s="25">
        <v>0</v>
      </c>
      <c r="Q73" s="26"/>
      <c r="R73" s="27"/>
      <c r="S73" s="25">
        <v>0</v>
      </c>
      <c r="T73" s="26"/>
      <c r="U73" s="26"/>
      <c r="V73" s="27"/>
      <c r="W73" s="21">
        <f t="shared" si="1"/>
        <v>0</v>
      </c>
      <c r="X73" s="21"/>
    </row>
    <row r="74" spans="1:24" s="1" customFormat="1" ht="12.75" customHeight="1">
      <c r="A74" s="28" t="s">
        <v>112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17"/>
      <c r="M74" s="18"/>
      <c r="N74" s="47" t="s">
        <v>159</v>
      </c>
      <c r="O74" s="58"/>
      <c r="P74" s="25">
        <v>10000</v>
      </c>
      <c r="Q74" s="26"/>
      <c r="R74" s="27"/>
      <c r="S74" s="25">
        <v>0</v>
      </c>
      <c r="T74" s="26"/>
      <c r="U74" s="26"/>
      <c r="V74" s="27"/>
      <c r="W74" s="25">
        <f>SUM(P74-S74)</f>
        <v>10000</v>
      </c>
      <c r="X74" s="27"/>
    </row>
    <row r="75" spans="1:24" s="1" customFormat="1" ht="12.75" customHeight="1">
      <c r="A75" s="28" t="s">
        <v>57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2" t="s">
        <v>8</v>
      </c>
      <c r="M75" s="22"/>
      <c r="N75" s="32" t="s">
        <v>160</v>
      </c>
      <c r="O75" s="29"/>
      <c r="P75" s="21">
        <v>387955.58</v>
      </c>
      <c r="Q75" s="21"/>
      <c r="R75" s="21"/>
      <c r="S75" s="21">
        <v>177514.2</v>
      </c>
      <c r="T75" s="21"/>
      <c r="U75" s="21"/>
      <c r="V75" s="21"/>
      <c r="W75" s="21">
        <f t="shared" si="1"/>
        <v>210441.38</v>
      </c>
      <c r="X75" s="21"/>
    </row>
    <row r="76" spans="1:24" s="1" customFormat="1" ht="12.75" customHeight="1">
      <c r="A76" s="28" t="s">
        <v>55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2" t="s">
        <v>8</v>
      </c>
      <c r="M76" s="22"/>
      <c r="N76" s="32" t="s">
        <v>161</v>
      </c>
      <c r="O76" s="29"/>
      <c r="P76" s="21">
        <v>95395.67</v>
      </c>
      <c r="Q76" s="21"/>
      <c r="R76" s="21"/>
      <c r="S76" s="21">
        <v>75395.67</v>
      </c>
      <c r="T76" s="21"/>
      <c r="U76" s="21"/>
      <c r="V76" s="21"/>
      <c r="W76" s="21">
        <f t="shared" si="1"/>
        <v>20000</v>
      </c>
      <c r="X76" s="21"/>
    </row>
    <row r="77" spans="1:24" s="1" customFormat="1" ht="12.75" customHeight="1">
      <c r="A77" s="28" t="s">
        <v>51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2" t="s">
        <v>8</v>
      </c>
      <c r="M77" s="22"/>
      <c r="N77" s="29" t="s">
        <v>180</v>
      </c>
      <c r="O77" s="29"/>
      <c r="P77" s="21">
        <v>63900</v>
      </c>
      <c r="Q77" s="21"/>
      <c r="R77" s="21"/>
      <c r="S77" s="21">
        <v>0</v>
      </c>
      <c r="T77" s="21"/>
      <c r="U77" s="21"/>
      <c r="V77" s="21"/>
      <c r="W77" s="21">
        <f t="shared" si="1"/>
        <v>63900</v>
      </c>
      <c r="X77" s="21"/>
    </row>
    <row r="78" spans="1:24" s="1" customFormat="1" ht="12.75" customHeight="1">
      <c r="A78" s="28" t="s">
        <v>52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2" t="s">
        <v>8</v>
      </c>
      <c r="M78" s="22"/>
      <c r="N78" s="29" t="s">
        <v>181</v>
      </c>
      <c r="O78" s="29"/>
      <c r="P78" s="21">
        <v>25300</v>
      </c>
      <c r="Q78" s="21"/>
      <c r="R78" s="21"/>
      <c r="S78" s="21">
        <v>0</v>
      </c>
      <c r="T78" s="21"/>
      <c r="U78" s="21"/>
      <c r="V78" s="21"/>
      <c r="W78" s="21">
        <f t="shared" si="1"/>
        <v>25300</v>
      </c>
      <c r="X78" s="21"/>
    </row>
    <row r="79" spans="1:24" s="1" customFormat="1" ht="12.75" customHeight="1" hidden="1">
      <c r="A79" s="28" t="s">
        <v>57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2" t="s">
        <v>8</v>
      </c>
      <c r="M79" s="22"/>
      <c r="N79" s="29" t="s">
        <v>107</v>
      </c>
      <c r="O79" s="29"/>
      <c r="P79" s="21">
        <v>0</v>
      </c>
      <c r="Q79" s="21"/>
      <c r="R79" s="21"/>
      <c r="S79" s="21">
        <v>0</v>
      </c>
      <c r="T79" s="21"/>
      <c r="U79" s="21"/>
      <c r="V79" s="21"/>
      <c r="W79" s="21">
        <f t="shared" si="1"/>
        <v>0</v>
      </c>
      <c r="X79" s="21"/>
    </row>
    <row r="80" spans="1:24" s="1" customFormat="1" ht="12.75" customHeight="1">
      <c r="A80" s="28" t="s">
        <v>56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2" t="s">
        <v>8</v>
      </c>
      <c r="M80" s="22"/>
      <c r="N80" s="32" t="s">
        <v>162</v>
      </c>
      <c r="O80" s="29"/>
      <c r="P80" s="21">
        <v>159000</v>
      </c>
      <c r="Q80" s="21"/>
      <c r="R80" s="21"/>
      <c r="S80" s="21">
        <v>0</v>
      </c>
      <c r="T80" s="21"/>
      <c r="U80" s="21"/>
      <c r="V80" s="21"/>
      <c r="W80" s="21">
        <f>SUM(P80-S80)</f>
        <v>159000</v>
      </c>
      <c r="X80" s="21"/>
    </row>
    <row r="81" spans="1:24" s="1" customFormat="1" ht="12.75" customHeight="1">
      <c r="A81" s="28" t="s">
        <v>56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2" t="s">
        <v>8</v>
      </c>
      <c r="M81" s="22"/>
      <c r="N81" s="32" t="s">
        <v>163</v>
      </c>
      <c r="O81" s="29"/>
      <c r="P81" s="21">
        <v>3009000</v>
      </c>
      <c r="Q81" s="21"/>
      <c r="R81" s="21"/>
      <c r="S81" s="21">
        <v>0</v>
      </c>
      <c r="T81" s="21"/>
      <c r="U81" s="21"/>
      <c r="V81" s="21"/>
      <c r="W81" s="21">
        <f t="shared" si="1"/>
        <v>3009000</v>
      </c>
      <c r="X81" s="21"/>
    </row>
    <row r="82" spans="1:24" s="1" customFormat="1" ht="12.75" customHeight="1">
      <c r="A82" s="28" t="s">
        <v>56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2" t="s">
        <v>8</v>
      </c>
      <c r="M82" s="22"/>
      <c r="N82" s="32" t="s">
        <v>164</v>
      </c>
      <c r="O82" s="29"/>
      <c r="P82" s="21">
        <v>400000</v>
      </c>
      <c r="Q82" s="21"/>
      <c r="R82" s="21"/>
      <c r="S82" s="21">
        <v>0</v>
      </c>
      <c r="T82" s="21"/>
      <c r="U82" s="21"/>
      <c r="V82" s="21"/>
      <c r="W82" s="21">
        <f>SUM(P82-S82)</f>
        <v>400000</v>
      </c>
      <c r="X82" s="21"/>
    </row>
    <row r="83" spans="1:24" s="1" customFormat="1" ht="12.75" customHeight="1">
      <c r="A83" s="28" t="s">
        <v>53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2" t="s">
        <v>8</v>
      </c>
      <c r="M83" s="22"/>
      <c r="N83" s="32" t="s">
        <v>165</v>
      </c>
      <c r="O83" s="29"/>
      <c r="P83" s="21">
        <v>50000</v>
      </c>
      <c r="Q83" s="21"/>
      <c r="R83" s="21"/>
      <c r="S83" s="21">
        <v>0</v>
      </c>
      <c r="T83" s="21"/>
      <c r="U83" s="21"/>
      <c r="V83" s="21"/>
      <c r="W83" s="21">
        <f t="shared" si="1"/>
        <v>50000</v>
      </c>
      <c r="X83" s="21"/>
    </row>
    <row r="84" spans="1:24" s="1" customFormat="1" ht="12.75" customHeight="1">
      <c r="A84" s="28" t="s">
        <v>54</v>
      </c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2" t="s">
        <v>8</v>
      </c>
      <c r="M84" s="22"/>
      <c r="N84" s="32" t="s">
        <v>166</v>
      </c>
      <c r="O84" s="29"/>
      <c r="P84" s="21">
        <v>129000</v>
      </c>
      <c r="Q84" s="21"/>
      <c r="R84" s="21"/>
      <c r="S84" s="21">
        <v>39568</v>
      </c>
      <c r="T84" s="21"/>
      <c r="U84" s="21"/>
      <c r="V84" s="21"/>
      <c r="W84" s="21">
        <f t="shared" si="1"/>
        <v>89432</v>
      </c>
      <c r="X84" s="21"/>
    </row>
    <row r="85" spans="1:24" s="1" customFormat="1" ht="12.75" customHeight="1" hidden="1">
      <c r="A85" s="28" t="s">
        <v>57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2"/>
      <c r="M85" s="22"/>
      <c r="N85" s="29" t="s">
        <v>94</v>
      </c>
      <c r="O85" s="29"/>
      <c r="P85" s="21">
        <v>0</v>
      </c>
      <c r="Q85" s="21"/>
      <c r="R85" s="21"/>
      <c r="S85" s="21">
        <v>0</v>
      </c>
      <c r="T85" s="21"/>
      <c r="U85" s="21"/>
      <c r="V85" s="21"/>
      <c r="W85" s="21">
        <f t="shared" si="1"/>
        <v>0</v>
      </c>
      <c r="X85" s="21"/>
    </row>
    <row r="86" spans="1:24" s="1" customFormat="1" ht="12.75" customHeight="1" hidden="1">
      <c r="A86" s="28" t="s">
        <v>56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17"/>
      <c r="M86" s="18"/>
      <c r="N86" s="49" t="s">
        <v>111</v>
      </c>
      <c r="O86" s="48"/>
      <c r="P86" s="25">
        <v>0</v>
      </c>
      <c r="Q86" s="26"/>
      <c r="R86" s="27"/>
      <c r="S86" s="25">
        <v>0</v>
      </c>
      <c r="T86" s="26"/>
      <c r="U86" s="26"/>
      <c r="V86" s="27"/>
      <c r="W86" s="21">
        <f>SUM(P86-S86)</f>
        <v>0</v>
      </c>
      <c r="X86" s="21"/>
    </row>
    <row r="87" spans="1:24" s="1" customFormat="1" ht="12.75" customHeight="1" hidden="1">
      <c r="A87" s="28" t="s">
        <v>54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33"/>
      <c r="M87" s="34"/>
      <c r="N87" s="29" t="s">
        <v>95</v>
      </c>
      <c r="O87" s="29"/>
      <c r="P87" s="21">
        <v>0</v>
      </c>
      <c r="Q87" s="21"/>
      <c r="R87" s="21"/>
      <c r="S87" s="21">
        <v>0</v>
      </c>
      <c r="T87" s="21"/>
      <c r="U87" s="21"/>
      <c r="V87" s="21"/>
      <c r="W87" s="21">
        <f t="shared" si="1"/>
        <v>0</v>
      </c>
      <c r="X87" s="21"/>
    </row>
    <row r="88" spans="1:24" s="1" customFormat="1" ht="12.75" customHeight="1" hidden="1">
      <c r="A88" s="44" t="s">
        <v>112</v>
      </c>
      <c r="B88" s="45"/>
      <c r="C88" s="45"/>
      <c r="D88" s="45"/>
      <c r="E88" s="45"/>
      <c r="F88" s="45"/>
      <c r="G88" s="45"/>
      <c r="H88" s="45"/>
      <c r="I88" s="45"/>
      <c r="J88" s="45"/>
      <c r="K88" s="46"/>
      <c r="L88" s="33"/>
      <c r="M88" s="34"/>
      <c r="N88" s="29" t="s">
        <v>118</v>
      </c>
      <c r="O88" s="29"/>
      <c r="P88" s="21">
        <v>0</v>
      </c>
      <c r="Q88" s="21"/>
      <c r="R88" s="21"/>
      <c r="S88" s="21">
        <v>0</v>
      </c>
      <c r="T88" s="21"/>
      <c r="U88" s="21"/>
      <c r="V88" s="21"/>
      <c r="W88" s="21">
        <f>SUM(P88-S88)</f>
        <v>0</v>
      </c>
      <c r="X88" s="21"/>
    </row>
    <row r="89" spans="1:24" s="1" customFormat="1" ht="12.75" customHeight="1">
      <c r="A89" s="28" t="s">
        <v>58</v>
      </c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2" t="s">
        <v>8</v>
      </c>
      <c r="M89" s="22"/>
      <c r="N89" s="32" t="s">
        <v>167</v>
      </c>
      <c r="O89" s="29"/>
      <c r="P89" s="21">
        <v>120000</v>
      </c>
      <c r="Q89" s="21"/>
      <c r="R89" s="21"/>
      <c r="S89" s="21">
        <v>17826.35</v>
      </c>
      <c r="T89" s="21"/>
      <c r="U89" s="21"/>
      <c r="V89" s="21"/>
      <c r="W89" s="21">
        <f t="shared" si="1"/>
        <v>102173.65</v>
      </c>
      <c r="X89" s="21"/>
    </row>
    <row r="90" spans="1:24" s="1" customFormat="1" ht="12.75" customHeight="1">
      <c r="A90" s="28" t="s">
        <v>56</v>
      </c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2" t="s">
        <v>8</v>
      </c>
      <c r="M90" s="22"/>
      <c r="N90" s="32" t="s">
        <v>168</v>
      </c>
      <c r="O90" s="29"/>
      <c r="P90" s="21">
        <v>350000</v>
      </c>
      <c r="Q90" s="21"/>
      <c r="R90" s="21"/>
      <c r="S90" s="21">
        <v>28721.4</v>
      </c>
      <c r="T90" s="21"/>
      <c r="U90" s="21"/>
      <c r="V90" s="21"/>
      <c r="W90" s="21">
        <f t="shared" si="1"/>
        <v>321278.6</v>
      </c>
      <c r="X90" s="21"/>
    </row>
    <row r="91" spans="1:24" s="1" customFormat="1" ht="12.75" customHeight="1">
      <c r="A91" s="28" t="s">
        <v>57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17"/>
      <c r="M91" s="18"/>
      <c r="N91" s="47" t="s">
        <v>190</v>
      </c>
      <c r="O91" s="58"/>
      <c r="P91" s="25">
        <v>50000</v>
      </c>
      <c r="Q91" s="26"/>
      <c r="R91" s="27"/>
      <c r="S91" s="25">
        <v>0</v>
      </c>
      <c r="T91" s="26"/>
      <c r="U91" s="26"/>
      <c r="V91" s="27"/>
      <c r="W91" s="25">
        <f>SUM(P91-S91)</f>
        <v>50000</v>
      </c>
      <c r="X91" s="27"/>
    </row>
    <row r="92" spans="1:24" s="1" customFormat="1" ht="12.75" customHeight="1">
      <c r="A92" s="28" t="s">
        <v>54</v>
      </c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33"/>
      <c r="M92" s="34"/>
      <c r="N92" s="32" t="s">
        <v>182</v>
      </c>
      <c r="O92" s="29"/>
      <c r="P92" s="21">
        <v>330000</v>
      </c>
      <c r="Q92" s="21"/>
      <c r="R92" s="21"/>
      <c r="S92" s="21">
        <v>0</v>
      </c>
      <c r="T92" s="21"/>
      <c r="U92" s="21"/>
      <c r="V92" s="21"/>
      <c r="W92" s="21">
        <f t="shared" si="1"/>
        <v>330000</v>
      </c>
      <c r="X92" s="21"/>
    </row>
    <row r="93" spans="1:24" s="1" customFormat="1" ht="12.75" customHeight="1" hidden="1">
      <c r="A93" s="28" t="s">
        <v>57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33"/>
      <c r="M93" s="34"/>
      <c r="N93" s="29" t="s">
        <v>96</v>
      </c>
      <c r="O93" s="29"/>
      <c r="P93" s="21">
        <v>0</v>
      </c>
      <c r="Q93" s="21"/>
      <c r="R93" s="21"/>
      <c r="S93" s="21">
        <v>0</v>
      </c>
      <c r="T93" s="21"/>
      <c r="U93" s="21"/>
      <c r="V93" s="21"/>
      <c r="W93" s="21">
        <f t="shared" si="1"/>
        <v>0</v>
      </c>
      <c r="X93" s="21"/>
    </row>
    <row r="94" spans="1:24" s="1" customFormat="1" ht="12.75" customHeight="1" hidden="1">
      <c r="A94" s="28" t="s">
        <v>56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2" t="s">
        <v>8</v>
      </c>
      <c r="M94" s="22"/>
      <c r="N94" s="29" t="s">
        <v>60</v>
      </c>
      <c r="O94" s="29"/>
      <c r="P94" s="21">
        <v>0</v>
      </c>
      <c r="Q94" s="21"/>
      <c r="R94" s="21"/>
      <c r="S94" s="21">
        <v>0</v>
      </c>
      <c r="T94" s="21"/>
      <c r="U94" s="21"/>
      <c r="V94" s="21"/>
      <c r="W94" s="21">
        <f t="shared" si="1"/>
        <v>0</v>
      </c>
      <c r="X94" s="21"/>
    </row>
    <row r="95" spans="1:24" s="1" customFormat="1" ht="12.75" customHeight="1" hidden="1">
      <c r="A95" s="28" t="s">
        <v>54</v>
      </c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2"/>
      <c r="M95" s="22"/>
      <c r="N95" s="29" t="s">
        <v>97</v>
      </c>
      <c r="O95" s="29"/>
      <c r="P95" s="21">
        <v>0</v>
      </c>
      <c r="Q95" s="21"/>
      <c r="R95" s="21"/>
      <c r="S95" s="21">
        <v>0</v>
      </c>
      <c r="T95" s="21"/>
      <c r="U95" s="21"/>
      <c r="V95" s="21"/>
      <c r="W95" s="21">
        <f t="shared" si="1"/>
        <v>0</v>
      </c>
      <c r="X95" s="21"/>
    </row>
    <row r="96" spans="1:24" s="1" customFormat="1" ht="12.75" customHeight="1">
      <c r="A96" s="28" t="s">
        <v>59</v>
      </c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2" t="s">
        <v>8</v>
      </c>
      <c r="M96" s="22"/>
      <c r="N96" s="32" t="s">
        <v>169</v>
      </c>
      <c r="O96" s="29"/>
      <c r="P96" s="21">
        <v>6425850</v>
      </c>
      <c r="Q96" s="21"/>
      <c r="R96" s="21"/>
      <c r="S96" s="21">
        <v>980000</v>
      </c>
      <c r="T96" s="21"/>
      <c r="U96" s="21"/>
      <c r="V96" s="21"/>
      <c r="W96" s="21">
        <f t="shared" si="1"/>
        <v>5445850</v>
      </c>
      <c r="X96" s="21"/>
    </row>
    <row r="97" spans="1:24" s="1" customFormat="1" ht="12.75" customHeight="1" hidden="1">
      <c r="A97" s="28" t="s">
        <v>59</v>
      </c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2" t="s">
        <v>8</v>
      </c>
      <c r="M97" s="22"/>
      <c r="N97" s="32" t="s">
        <v>170</v>
      </c>
      <c r="O97" s="29"/>
      <c r="P97" s="21">
        <v>0</v>
      </c>
      <c r="Q97" s="21"/>
      <c r="R97" s="21"/>
      <c r="S97" s="21">
        <v>0</v>
      </c>
      <c r="T97" s="21"/>
      <c r="U97" s="21"/>
      <c r="V97" s="21"/>
      <c r="W97" s="21">
        <f t="shared" si="1"/>
        <v>0</v>
      </c>
      <c r="X97" s="21"/>
    </row>
    <row r="98" spans="1:24" s="1" customFormat="1" ht="14.25" customHeight="1">
      <c r="A98" s="28" t="s">
        <v>59</v>
      </c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2" t="s">
        <v>8</v>
      </c>
      <c r="M98" s="22"/>
      <c r="N98" s="32" t="s">
        <v>172</v>
      </c>
      <c r="O98" s="29"/>
      <c r="P98" s="21">
        <v>1500000</v>
      </c>
      <c r="Q98" s="21"/>
      <c r="R98" s="21"/>
      <c r="S98" s="21">
        <v>250000</v>
      </c>
      <c r="T98" s="21"/>
      <c r="U98" s="21"/>
      <c r="V98" s="21"/>
      <c r="W98" s="21">
        <f t="shared" si="1"/>
        <v>1250000</v>
      </c>
      <c r="X98" s="21"/>
    </row>
    <row r="99" spans="1:24" s="1" customFormat="1" ht="15" customHeight="1" hidden="1">
      <c r="A99" s="28" t="s">
        <v>59</v>
      </c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2" t="s">
        <v>8</v>
      </c>
      <c r="M99" s="22"/>
      <c r="N99" s="32" t="s">
        <v>171</v>
      </c>
      <c r="O99" s="29"/>
      <c r="P99" s="21">
        <v>0</v>
      </c>
      <c r="Q99" s="21"/>
      <c r="R99" s="21"/>
      <c r="S99" s="21">
        <v>0</v>
      </c>
      <c r="T99" s="21"/>
      <c r="U99" s="21"/>
      <c r="V99" s="21"/>
      <c r="W99" s="21">
        <f t="shared" si="1"/>
        <v>0</v>
      </c>
      <c r="X99" s="21"/>
    </row>
    <row r="100" spans="1:24" s="1" customFormat="1" ht="15" customHeight="1">
      <c r="A100" s="28" t="s">
        <v>59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33"/>
      <c r="M100" s="34"/>
      <c r="N100" s="32" t="s">
        <v>171</v>
      </c>
      <c r="O100" s="29"/>
      <c r="P100" s="25">
        <v>1500</v>
      </c>
      <c r="Q100" s="26"/>
      <c r="R100" s="27"/>
      <c r="S100" s="25">
        <v>0</v>
      </c>
      <c r="T100" s="26"/>
      <c r="U100" s="26"/>
      <c r="V100" s="27"/>
      <c r="W100" s="25">
        <f>SUM(P100-S100)</f>
        <v>1500</v>
      </c>
      <c r="X100" s="27"/>
    </row>
    <row r="101" spans="1:24" s="1" customFormat="1" ht="15.75" customHeight="1">
      <c r="A101" s="28" t="s">
        <v>61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2" t="s">
        <v>8</v>
      </c>
      <c r="M101" s="22"/>
      <c r="N101" s="32" t="s">
        <v>173</v>
      </c>
      <c r="O101" s="29"/>
      <c r="P101" s="21">
        <v>2099546</v>
      </c>
      <c r="Q101" s="21"/>
      <c r="R101" s="21"/>
      <c r="S101" s="21">
        <v>295900</v>
      </c>
      <c r="T101" s="21"/>
      <c r="U101" s="21"/>
      <c r="V101" s="21"/>
      <c r="W101" s="21">
        <f t="shared" si="1"/>
        <v>1803646</v>
      </c>
      <c r="X101" s="21"/>
    </row>
    <row r="102" spans="1:24" s="1" customFormat="1" ht="15.75" customHeight="1">
      <c r="A102" s="28" t="s">
        <v>62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2" t="s">
        <v>63</v>
      </c>
      <c r="M102" s="22"/>
      <c r="N102" s="22" t="s">
        <v>30</v>
      </c>
      <c r="O102" s="22"/>
      <c r="P102" s="21">
        <f>P12-P47</f>
        <v>-2214901.25</v>
      </c>
      <c r="Q102" s="21"/>
      <c r="R102" s="21"/>
      <c r="S102" s="21">
        <f>S12-S47</f>
        <v>-1283177.92</v>
      </c>
      <c r="T102" s="21"/>
      <c r="U102" s="21"/>
      <c r="V102" s="21"/>
      <c r="W102" s="21">
        <f>P102-S102</f>
        <v>-931723.3300000001</v>
      </c>
      <c r="X102" s="21"/>
    </row>
    <row r="103" spans="1:24" s="1" customFormat="1" ht="18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5"/>
      <c r="M103" s="15"/>
      <c r="N103" s="15"/>
      <c r="O103" s="15"/>
      <c r="P103" s="16"/>
      <c r="Q103" s="16"/>
      <c r="R103" s="16"/>
      <c r="S103" s="16"/>
      <c r="T103" s="16"/>
      <c r="U103" s="16"/>
      <c r="V103" s="16"/>
      <c r="W103" s="21" t="s">
        <v>30</v>
      </c>
      <c r="X103" s="21"/>
    </row>
    <row r="104" spans="1:24" s="1" customFormat="1" ht="17.25" customHeight="1">
      <c r="A104" s="60" t="s">
        <v>64</v>
      </c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</row>
    <row r="105" spans="1:24" s="1" customFormat="1" ht="33.75" customHeight="1">
      <c r="A105" s="22" t="s">
        <v>17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 t="s">
        <v>18</v>
      </c>
      <c r="M105" s="22"/>
      <c r="N105" s="22" t="s">
        <v>65</v>
      </c>
      <c r="O105" s="22"/>
      <c r="P105" s="22" t="s">
        <v>20</v>
      </c>
      <c r="Q105" s="22"/>
      <c r="R105" s="22"/>
      <c r="S105" s="22" t="s">
        <v>21</v>
      </c>
      <c r="T105" s="22"/>
      <c r="U105" s="22"/>
      <c r="V105" s="22"/>
      <c r="W105" s="22" t="s">
        <v>22</v>
      </c>
      <c r="X105" s="22"/>
    </row>
    <row r="106" spans="1:24" s="1" customFormat="1" ht="12.75">
      <c r="A106" s="23" t="s">
        <v>23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 t="s">
        <v>24</v>
      </c>
      <c r="M106" s="23"/>
      <c r="N106" s="23" t="s">
        <v>25</v>
      </c>
      <c r="O106" s="23"/>
      <c r="P106" s="23" t="s">
        <v>26</v>
      </c>
      <c r="Q106" s="23"/>
      <c r="R106" s="23"/>
      <c r="S106" s="23" t="s">
        <v>27</v>
      </c>
      <c r="T106" s="23"/>
      <c r="U106" s="23"/>
      <c r="V106" s="23"/>
      <c r="W106" s="30">
        <v>6</v>
      </c>
      <c r="X106" s="30"/>
    </row>
    <row r="107" spans="1:24" s="1" customFormat="1" ht="12.75" customHeight="1">
      <c r="A107" s="28" t="s">
        <v>66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2" t="s">
        <v>67</v>
      </c>
      <c r="M107" s="22"/>
      <c r="N107" s="22" t="s">
        <v>30</v>
      </c>
      <c r="O107" s="22"/>
      <c r="P107" s="21">
        <f>P113</f>
        <v>2214901.25</v>
      </c>
      <c r="Q107" s="22"/>
      <c r="R107" s="22"/>
      <c r="S107" s="21">
        <f>S113</f>
        <v>1283177.92</v>
      </c>
      <c r="T107" s="22"/>
      <c r="U107" s="22"/>
      <c r="V107" s="22"/>
      <c r="W107" s="21">
        <f>P107-S107</f>
        <v>931723.3300000001</v>
      </c>
      <c r="X107" s="22"/>
    </row>
    <row r="108" spans="1:24" s="1" customFormat="1" ht="14.25" customHeight="1">
      <c r="A108" s="28" t="s">
        <v>68</v>
      </c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2" t="s">
        <v>8</v>
      </c>
      <c r="M108" s="22"/>
      <c r="N108" s="22" t="s">
        <v>8</v>
      </c>
      <c r="O108" s="22"/>
      <c r="P108" s="22" t="s">
        <v>8</v>
      </c>
      <c r="Q108" s="22"/>
      <c r="R108" s="22"/>
      <c r="S108" s="22" t="s">
        <v>8</v>
      </c>
      <c r="T108" s="22"/>
      <c r="U108" s="22"/>
      <c r="V108" s="22"/>
      <c r="W108" s="21"/>
      <c r="X108" s="22"/>
    </row>
    <row r="109" spans="1:24" s="1" customFormat="1" ht="12.75">
      <c r="A109" s="28" t="s">
        <v>69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2" t="s">
        <v>70</v>
      </c>
      <c r="M109" s="22"/>
      <c r="N109" s="22" t="s">
        <v>30</v>
      </c>
      <c r="O109" s="22"/>
      <c r="P109" s="22" t="s">
        <v>32</v>
      </c>
      <c r="Q109" s="22"/>
      <c r="R109" s="22"/>
      <c r="S109" s="22" t="s">
        <v>32</v>
      </c>
      <c r="T109" s="22"/>
      <c r="U109" s="22"/>
      <c r="V109" s="22"/>
      <c r="W109" s="22" t="s">
        <v>8</v>
      </c>
      <c r="X109" s="22"/>
    </row>
    <row r="110" spans="1:24" s="1" customFormat="1" ht="12.75">
      <c r="A110" s="28" t="s">
        <v>8</v>
      </c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2" t="s">
        <v>8</v>
      </c>
      <c r="M110" s="22"/>
      <c r="N110" s="22" t="s">
        <v>8</v>
      </c>
      <c r="O110" s="22"/>
      <c r="P110" s="22" t="s">
        <v>32</v>
      </c>
      <c r="Q110" s="22"/>
      <c r="R110" s="22"/>
      <c r="S110" s="22" t="s">
        <v>32</v>
      </c>
      <c r="T110" s="22"/>
      <c r="U110" s="22"/>
      <c r="V110" s="22"/>
      <c r="W110" s="22" t="s">
        <v>32</v>
      </c>
      <c r="X110" s="22"/>
    </row>
    <row r="111" spans="1:24" s="1" customFormat="1" ht="12.75">
      <c r="A111" s="28" t="s">
        <v>71</v>
      </c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2" t="s">
        <v>72</v>
      </c>
      <c r="M111" s="22"/>
      <c r="N111" s="22" t="s">
        <v>30</v>
      </c>
      <c r="O111" s="22"/>
      <c r="P111" s="22" t="s">
        <v>32</v>
      </c>
      <c r="Q111" s="22"/>
      <c r="R111" s="22"/>
      <c r="S111" s="22" t="s">
        <v>32</v>
      </c>
      <c r="T111" s="22"/>
      <c r="U111" s="22"/>
      <c r="V111" s="22"/>
      <c r="W111" s="33" t="s">
        <v>32</v>
      </c>
      <c r="X111" s="34"/>
    </row>
    <row r="112" spans="1:24" s="1" customFormat="1" ht="12.75">
      <c r="A112" s="28" t="s">
        <v>8</v>
      </c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2" t="s">
        <v>8</v>
      </c>
      <c r="M112" s="22"/>
      <c r="N112" s="22" t="s">
        <v>8</v>
      </c>
      <c r="O112" s="22"/>
      <c r="P112" s="22" t="s">
        <v>32</v>
      </c>
      <c r="Q112" s="22"/>
      <c r="R112" s="22"/>
      <c r="S112" s="22" t="s">
        <v>32</v>
      </c>
      <c r="T112" s="22"/>
      <c r="U112" s="22"/>
      <c r="V112" s="22"/>
      <c r="W112" s="22" t="s">
        <v>32</v>
      </c>
      <c r="X112" s="22"/>
    </row>
    <row r="113" spans="1:24" s="1" customFormat="1" ht="12.75">
      <c r="A113" s="28" t="s">
        <v>73</v>
      </c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2" t="s">
        <v>74</v>
      </c>
      <c r="M113" s="22"/>
      <c r="N113" s="22" t="s">
        <v>75</v>
      </c>
      <c r="O113" s="22"/>
      <c r="P113" s="21">
        <f>P114+P115</f>
        <v>2214901.25</v>
      </c>
      <c r="Q113" s="22"/>
      <c r="R113" s="22"/>
      <c r="S113" s="21">
        <f>S114+S115</f>
        <v>1283177.92</v>
      </c>
      <c r="T113" s="22"/>
      <c r="U113" s="22"/>
      <c r="V113" s="22"/>
      <c r="W113" s="21">
        <f>P113-S113</f>
        <v>931723.3300000001</v>
      </c>
      <c r="X113" s="22"/>
    </row>
    <row r="114" spans="1:24" s="1" customFormat="1" ht="12.75">
      <c r="A114" s="28" t="s">
        <v>76</v>
      </c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2" t="s">
        <v>77</v>
      </c>
      <c r="M114" s="22"/>
      <c r="N114" s="22" t="s">
        <v>78</v>
      </c>
      <c r="O114" s="22"/>
      <c r="P114" s="21">
        <f>-P12</f>
        <v>-19943000</v>
      </c>
      <c r="Q114" s="22"/>
      <c r="R114" s="22"/>
      <c r="S114" s="21">
        <f>-S12</f>
        <v>-2407835.37</v>
      </c>
      <c r="T114" s="22"/>
      <c r="U114" s="22"/>
      <c r="V114" s="22"/>
      <c r="W114" s="21" t="s">
        <v>30</v>
      </c>
      <c r="X114" s="22"/>
    </row>
    <row r="115" spans="1:24" s="1" customFormat="1" ht="12.75">
      <c r="A115" s="28" t="s">
        <v>79</v>
      </c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2" t="s">
        <v>80</v>
      </c>
      <c r="M115" s="22"/>
      <c r="N115" s="22" t="s">
        <v>81</v>
      </c>
      <c r="O115" s="22"/>
      <c r="P115" s="21">
        <f>P47</f>
        <v>22157901.25</v>
      </c>
      <c r="Q115" s="22"/>
      <c r="R115" s="22"/>
      <c r="S115" s="21">
        <f>S47</f>
        <v>3691013.29</v>
      </c>
      <c r="T115" s="22"/>
      <c r="U115" s="22"/>
      <c r="V115" s="22"/>
      <c r="W115" s="22" t="s">
        <v>30</v>
      </c>
      <c r="X115" s="22"/>
    </row>
    <row r="116" spans="23:24" s="1" customFormat="1" ht="12.75">
      <c r="W116" s="22" t="s">
        <v>30</v>
      </c>
      <c r="X116" s="22"/>
    </row>
    <row r="117" spans="1:15" s="1" customFormat="1" ht="12.75">
      <c r="A117" s="1" t="s">
        <v>90</v>
      </c>
      <c r="H117" s="59"/>
      <c r="I117" s="59"/>
      <c r="J117" s="59"/>
      <c r="K117" s="59"/>
      <c r="L117" s="59"/>
      <c r="O117" s="8" t="s">
        <v>91</v>
      </c>
    </row>
    <row r="118" spans="10:11" s="1" customFormat="1" ht="12.75">
      <c r="J118" s="9" t="s">
        <v>88</v>
      </c>
      <c r="K118" s="9"/>
    </row>
    <row r="119" spans="10:11" ht="12.75">
      <c r="J119" s="9"/>
      <c r="K119" s="9"/>
    </row>
    <row r="120" spans="1:15" ht="12.75">
      <c r="A120" s="1" t="s">
        <v>85</v>
      </c>
      <c r="H120" s="59"/>
      <c r="I120" s="59"/>
      <c r="J120" s="59"/>
      <c r="K120" s="59"/>
      <c r="L120" s="59"/>
      <c r="O120" s="8" t="s">
        <v>87</v>
      </c>
    </row>
    <row r="121" spans="8:15" ht="12.75">
      <c r="H121" s="10"/>
      <c r="I121" s="10"/>
      <c r="J121" s="9" t="s">
        <v>88</v>
      </c>
      <c r="K121" s="9"/>
      <c r="L121" s="10"/>
      <c r="O121" s="11"/>
    </row>
    <row r="123" spans="1:15" ht="12.75">
      <c r="A123" s="1" t="s">
        <v>86</v>
      </c>
      <c r="E123" s="8" t="s">
        <v>85</v>
      </c>
      <c r="F123" s="8"/>
      <c r="H123" s="59"/>
      <c r="I123" s="59"/>
      <c r="J123" s="59"/>
      <c r="K123" s="59"/>
      <c r="L123" s="59"/>
      <c r="O123" s="8" t="s">
        <v>87</v>
      </c>
    </row>
    <row r="124" spans="10:11" ht="12.75">
      <c r="J124" s="9" t="s">
        <v>88</v>
      </c>
      <c r="K124" s="9"/>
    </row>
    <row r="125" spans="1:3" ht="12.75">
      <c r="A125" s="8" t="s">
        <v>191</v>
      </c>
      <c r="B125" s="8"/>
      <c r="C125" s="8"/>
    </row>
  </sheetData>
  <sheetProtection/>
  <mergeCells count="635">
    <mergeCell ref="H123:L123"/>
    <mergeCell ref="H120:L120"/>
    <mergeCell ref="H117:L117"/>
    <mergeCell ref="A104:X104"/>
    <mergeCell ref="S111:V111"/>
    <mergeCell ref="A111:K111"/>
    <mergeCell ref="S106:V106"/>
    <mergeCell ref="A105:K105"/>
    <mergeCell ref="A108:K108"/>
    <mergeCell ref="A109:K109"/>
    <mergeCell ref="S43:V43"/>
    <mergeCell ref="L16:M16"/>
    <mergeCell ref="N16:O16"/>
    <mergeCell ref="P16:R16"/>
    <mergeCell ref="S16:V16"/>
    <mergeCell ref="W74:X74"/>
    <mergeCell ref="W91:X91"/>
    <mergeCell ref="S55:V55"/>
    <mergeCell ref="W55:X55"/>
    <mergeCell ref="W56:X56"/>
    <mergeCell ref="S85:V85"/>
    <mergeCell ref="A91:K91"/>
    <mergeCell ref="N91:O91"/>
    <mergeCell ref="P91:R91"/>
    <mergeCell ref="S91:V91"/>
    <mergeCell ref="W66:X66"/>
    <mergeCell ref="A74:K74"/>
    <mergeCell ref="N74:O74"/>
    <mergeCell ref="W67:X67"/>
    <mergeCell ref="A70:K70"/>
    <mergeCell ref="L70:M70"/>
    <mergeCell ref="N70:O70"/>
    <mergeCell ref="P70:R70"/>
    <mergeCell ref="S70:V70"/>
    <mergeCell ref="W70:X70"/>
    <mergeCell ref="P61:R61"/>
    <mergeCell ref="W65:X65"/>
    <mergeCell ref="W61:X61"/>
    <mergeCell ref="W59:X59"/>
    <mergeCell ref="N62:O62"/>
    <mergeCell ref="P62:R62"/>
    <mergeCell ref="S62:V62"/>
    <mergeCell ref="N67:O67"/>
    <mergeCell ref="P67:R67"/>
    <mergeCell ref="S67:V67"/>
    <mergeCell ref="P56:R56"/>
    <mergeCell ref="S56:V56"/>
    <mergeCell ref="L56:M56"/>
    <mergeCell ref="A57:K57"/>
    <mergeCell ref="N57:O57"/>
    <mergeCell ref="P57:R57"/>
    <mergeCell ref="S57:V57"/>
    <mergeCell ref="P54:R54"/>
    <mergeCell ref="A55:K55"/>
    <mergeCell ref="L55:M55"/>
    <mergeCell ref="N55:O55"/>
    <mergeCell ref="P55:R55"/>
    <mergeCell ref="S82:V82"/>
    <mergeCell ref="S79:V79"/>
    <mergeCell ref="W103:X103"/>
    <mergeCell ref="A58:K58"/>
    <mergeCell ref="L58:M58"/>
    <mergeCell ref="W86:X86"/>
    <mergeCell ref="A59:K59"/>
    <mergeCell ref="N61:O61"/>
    <mergeCell ref="N94:O94"/>
    <mergeCell ref="P63:R63"/>
    <mergeCell ref="S74:V74"/>
    <mergeCell ref="P52:R52"/>
    <mergeCell ref="S52:V52"/>
    <mergeCell ref="P59:R59"/>
    <mergeCell ref="S65:V65"/>
    <mergeCell ref="S71:V71"/>
    <mergeCell ref="S73:V73"/>
    <mergeCell ref="S69:V69"/>
    <mergeCell ref="S68:V68"/>
    <mergeCell ref="P60:R60"/>
    <mergeCell ref="W52:X52"/>
    <mergeCell ref="W43:X43"/>
    <mergeCell ref="P64:R64"/>
    <mergeCell ref="L54:M54"/>
    <mergeCell ref="N54:O54"/>
    <mergeCell ref="L63:M63"/>
    <mergeCell ref="L61:M61"/>
    <mergeCell ref="N63:O63"/>
    <mergeCell ref="N50:O50"/>
    <mergeCell ref="N51:O51"/>
    <mergeCell ref="A43:K43"/>
    <mergeCell ref="A42:K42"/>
    <mergeCell ref="A41:K41"/>
    <mergeCell ref="L41:M41"/>
    <mergeCell ref="A49:K49"/>
    <mergeCell ref="A102:K102"/>
    <mergeCell ref="L102:M102"/>
    <mergeCell ref="N102:O102"/>
    <mergeCell ref="N60:O60"/>
    <mergeCell ref="A53:K53"/>
    <mergeCell ref="L53:M53"/>
    <mergeCell ref="N53:O53"/>
    <mergeCell ref="A56:K56"/>
    <mergeCell ref="N56:O56"/>
    <mergeCell ref="A54:K54"/>
    <mergeCell ref="N58:O58"/>
    <mergeCell ref="A52:K52"/>
    <mergeCell ref="L52:M52"/>
    <mergeCell ref="N52:O52"/>
    <mergeCell ref="A37:K37"/>
    <mergeCell ref="A36:K36"/>
    <mergeCell ref="P35:R35"/>
    <mergeCell ref="N48:O48"/>
    <mergeCell ref="L48:M48"/>
    <mergeCell ref="P42:R42"/>
    <mergeCell ref="A44:X44"/>
    <mergeCell ref="N43:O43"/>
    <mergeCell ref="P40:R40"/>
    <mergeCell ref="P43:R43"/>
    <mergeCell ref="N37:O37"/>
    <mergeCell ref="W39:X39"/>
    <mergeCell ref="S39:V39"/>
    <mergeCell ref="L37:M37"/>
    <mergeCell ref="P39:R39"/>
    <mergeCell ref="L43:M43"/>
    <mergeCell ref="N47:O47"/>
    <mergeCell ref="L45:M45"/>
    <mergeCell ref="L40:M40"/>
    <mergeCell ref="N41:O41"/>
    <mergeCell ref="N45:O45"/>
    <mergeCell ref="L42:M42"/>
    <mergeCell ref="N39:O39"/>
    <mergeCell ref="N40:O40"/>
    <mergeCell ref="S29:V29"/>
    <mergeCell ref="S36:V36"/>
    <mergeCell ref="S37:V37"/>
    <mergeCell ref="W38:X38"/>
    <mergeCell ref="S34:V34"/>
    <mergeCell ref="A86:K86"/>
    <mergeCell ref="N86:O86"/>
    <mergeCell ref="P86:R86"/>
    <mergeCell ref="S86:V86"/>
    <mergeCell ref="A15:K15"/>
    <mergeCell ref="L15:M15"/>
    <mergeCell ref="N22:O22"/>
    <mergeCell ref="P22:R22"/>
    <mergeCell ref="P17:R17"/>
    <mergeCell ref="L19:M19"/>
    <mergeCell ref="N19:O19"/>
    <mergeCell ref="P19:R19"/>
    <mergeCell ref="N15:O15"/>
    <mergeCell ref="N17:O17"/>
    <mergeCell ref="S28:V28"/>
    <mergeCell ref="S23:V23"/>
    <mergeCell ref="S26:V26"/>
    <mergeCell ref="A16:K16"/>
    <mergeCell ref="A17:K17"/>
    <mergeCell ref="L17:M17"/>
    <mergeCell ref="A20:K20"/>
    <mergeCell ref="L20:M20"/>
    <mergeCell ref="N20:O20"/>
    <mergeCell ref="A19:K19"/>
    <mergeCell ref="W22:X22"/>
    <mergeCell ref="W23:X23"/>
    <mergeCell ref="P15:R15"/>
    <mergeCell ref="S19:V19"/>
    <mergeCell ref="S17:V17"/>
    <mergeCell ref="S20:V20"/>
    <mergeCell ref="W16:X16"/>
    <mergeCell ref="S22:V22"/>
    <mergeCell ref="W24:X24"/>
    <mergeCell ref="N88:O88"/>
    <mergeCell ref="P88:R88"/>
    <mergeCell ref="P68:R68"/>
    <mergeCell ref="N83:O83"/>
    <mergeCell ref="N64:O64"/>
    <mergeCell ref="P66:R66"/>
    <mergeCell ref="P71:R71"/>
    <mergeCell ref="S24:V24"/>
    <mergeCell ref="N89:O89"/>
    <mergeCell ref="P89:R89"/>
    <mergeCell ref="L88:M88"/>
    <mergeCell ref="W25:X25"/>
    <mergeCell ref="W40:X40"/>
    <mergeCell ref="S42:V42"/>
    <mergeCell ref="P41:R41"/>
    <mergeCell ref="W42:X42"/>
    <mergeCell ref="N85:O85"/>
    <mergeCell ref="P85:R85"/>
    <mergeCell ref="N90:O90"/>
    <mergeCell ref="N92:O92"/>
    <mergeCell ref="P92:R92"/>
    <mergeCell ref="N93:O93"/>
    <mergeCell ref="P93:R93"/>
    <mergeCell ref="A94:K94"/>
    <mergeCell ref="L94:M94"/>
    <mergeCell ref="A92:K92"/>
    <mergeCell ref="L92:M92"/>
    <mergeCell ref="A93:K93"/>
    <mergeCell ref="L93:M93"/>
    <mergeCell ref="L89:M89"/>
    <mergeCell ref="L87:M87"/>
    <mergeCell ref="A88:K88"/>
    <mergeCell ref="A90:K90"/>
    <mergeCell ref="A89:K89"/>
    <mergeCell ref="L90:M90"/>
    <mergeCell ref="P72:R72"/>
    <mergeCell ref="A85:K85"/>
    <mergeCell ref="L85:M85"/>
    <mergeCell ref="N81:O81"/>
    <mergeCell ref="P81:R81"/>
    <mergeCell ref="L81:M81"/>
    <mergeCell ref="L84:M84"/>
    <mergeCell ref="P74:R74"/>
    <mergeCell ref="A75:K75"/>
    <mergeCell ref="N68:O68"/>
    <mergeCell ref="L71:M71"/>
    <mergeCell ref="A73:K73"/>
    <mergeCell ref="L73:M73"/>
    <mergeCell ref="A69:K69"/>
    <mergeCell ref="L69:M69"/>
    <mergeCell ref="A72:K72"/>
    <mergeCell ref="L72:M72"/>
    <mergeCell ref="N72:O72"/>
    <mergeCell ref="A65:K65"/>
    <mergeCell ref="N71:O71"/>
    <mergeCell ref="N66:O66"/>
    <mergeCell ref="A66:K66"/>
    <mergeCell ref="A68:K68"/>
    <mergeCell ref="A71:K71"/>
    <mergeCell ref="L66:M66"/>
    <mergeCell ref="L65:M65"/>
    <mergeCell ref="L68:M68"/>
    <mergeCell ref="A67:K67"/>
    <mergeCell ref="A80:K80"/>
    <mergeCell ref="L78:M78"/>
    <mergeCell ref="A76:K76"/>
    <mergeCell ref="A79:K79"/>
    <mergeCell ref="A78:K78"/>
    <mergeCell ref="L79:M79"/>
    <mergeCell ref="A77:K77"/>
    <mergeCell ref="L77:M77"/>
    <mergeCell ref="L76:M76"/>
    <mergeCell ref="N59:O59"/>
    <mergeCell ref="L59:M59"/>
    <mergeCell ref="S40:V40"/>
    <mergeCell ref="L80:M80"/>
    <mergeCell ref="N80:O80"/>
    <mergeCell ref="L75:M75"/>
    <mergeCell ref="N77:O77"/>
    <mergeCell ref="N73:O73"/>
    <mergeCell ref="N78:O78"/>
    <mergeCell ref="P76:R76"/>
    <mergeCell ref="S31:V31"/>
    <mergeCell ref="A47:K47"/>
    <mergeCell ref="L47:M47"/>
    <mergeCell ref="A38:K38"/>
    <mergeCell ref="L38:M38"/>
    <mergeCell ref="A34:K34"/>
    <mergeCell ref="L34:M34"/>
    <mergeCell ref="N34:O34"/>
    <mergeCell ref="P34:R34"/>
    <mergeCell ref="N46:O46"/>
    <mergeCell ref="A46:K46"/>
    <mergeCell ref="L46:M46"/>
    <mergeCell ref="S41:V41"/>
    <mergeCell ref="W34:X34"/>
    <mergeCell ref="W37:X37"/>
    <mergeCell ref="N42:O42"/>
    <mergeCell ref="P36:R36"/>
    <mergeCell ref="N38:O38"/>
    <mergeCell ref="W41:X41"/>
    <mergeCell ref="A45:K45"/>
    <mergeCell ref="S11:V11"/>
    <mergeCell ref="W11:X11"/>
    <mergeCell ref="W29:X29"/>
    <mergeCell ref="S15:V15"/>
    <mergeCell ref="W19:X19"/>
    <mergeCell ref="S13:V13"/>
    <mergeCell ref="W15:X15"/>
    <mergeCell ref="W17:X17"/>
    <mergeCell ref="S18:V18"/>
    <mergeCell ref="W20:X20"/>
    <mergeCell ref="G6:T6"/>
    <mergeCell ref="A4:E5"/>
    <mergeCell ref="F4:T5"/>
    <mergeCell ref="P10:R10"/>
    <mergeCell ref="T8:W8"/>
    <mergeCell ref="U4:W4"/>
    <mergeCell ref="U5:W5"/>
    <mergeCell ref="U6:W6"/>
    <mergeCell ref="A6:F6"/>
    <mergeCell ref="L10:M10"/>
    <mergeCell ref="A1:W1"/>
    <mergeCell ref="A2:W2"/>
    <mergeCell ref="A3:U3"/>
    <mergeCell ref="V3:W3"/>
    <mergeCell ref="A11:K11"/>
    <mergeCell ref="L11:M11"/>
    <mergeCell ref="N11:O11"/>
    <mergeCell ref="A10:K10"/>
    <mergeCell ref="S10:V10"/>
    <mergeCell ref="A9:X9"/>
    <mergeCell ref="B7:W7"/>
    <mergeCell ref="A8:D8"/>
    <mergeCell ref="E8:S8"/>
    <mergeCell ref="W10:X10"/>
    <mergeCell ref="N10:O10"/>
    <mergeCell ref="L13:M13"/>
    <mergeCell ref="N13:O13"/>
    <mergeCell ref="P13:R13"/>
    <mergeCell ref="P11:R11"/>
    <mergeCell ref="W13:X13"/>
    <mergeCell ref="S12:V12"/>
    <mergeCell ref="W12:X12"/>
    <mergeCell ref="A13:K13"/>
    <mergeCell ref="A12:K12"/>
    <mergeCell ref="L12:M12"/>
    <mergeCell ref="N12:O12"/>
    <mergeCell ref="P12:R12"/>
    <mergeCell ref="A14:K14"/>
    <mergeCell ref="L14:M14"/>
    <mergeCell ref="N14:O14"/>
    <mergeCell ref="P14:R14"/>
    <mergeCell ref="S14:V14"/>
    <mergeCell ref="W14:X14"/>
    <mergeCell ref="N21:O21"/>
    <mergeCell ref="P21:R21"/>
    <mergeCell ref="W18:X18"/>
    <mergeCell ref="W21:X21"/>
    <mergeCell ref="S21:V21"/>
    <mergeCell ref="P25:R25"/>
    <mergeCell ref="S25:V25"/>
    <mergeCell ref="N23:O23"/>
    <mergeCell ref="P23:R23"/>
    <mergeCell ref="P24:R24"/>
    <mergeCell ref="N35:O35"/>
    <mergeCell ref="L36:M36"/>
    <mergeCell ref="N36:O36"/>
    <mergeCell ref="A28:K28"/>
    <mergeCell ref="A29:K29"/>
    <mergeCell ref="L29:M29"/>
    <mergeCell ref="N30:O30"/>
    <mergeCell ref="A35:K35"/>
    <mergeCell ref="L35:M35"/>
    <mergeCell ref="A40:K40"/>
    <mergeCell ref="A48:K48"/>
    <mergeCell ref="W58:X58"/>
    <mergeCell ref="P50:R50"/>
    <mergeCell ref="S58:V58"/>
    <mergeCell ref="P58:R58"/>
    <mergeCell ref="S54:V54"/>
    <mergeCell ref="A50:K50"/>
    <mergeCell ref="L50:M50"/>
    <mergeCell ref="A51:K51"/>
    <mergeCell ref="W51:X51"/>
    <mergeCell ref="L49:M49"/>
    <mergeCell ref="N49:O49"/>
    <mergeCell ref="P49:R49"/>
    <mergeCell ref="L51:M51"/>
    <mergeCell ref="A64:K64"/>
    <mergeCell ref="L64:M64"/>
    <mergeCell ref="A63:K63"/>
    <mergeCell ref="A60:K60"/>
    <mergeCell ref="L60:M60"/>
    <mergeCell ref="A61:K61"/>
    <mergeCell ref="A62:K62"/>
    <mergeCell ref="N82:O82"/>
    <mergeCell ref="W75:X75"/>
    <mergeCell ref="S78:V78"/>
    <mergeCell ref="S75:V75"/>
    <mergeCell ref="W76:X76"/>
    <mergeCell ref="W77:X77"/>
    <mergeCell ref="W78:X78"/>
    <mergeCell ref="S77:V77"/>
    <mergeCell ref="N75:O75"/>
    <mergeCell ref="P75:R75"/>
    <mergeCell ref="W84:X84"/>
    <mergeCell ref="A81:K81"/>
    <mergeCell ref="A83:K83"/>
    <mergeCell ref="P87:R87"/>
    <mergeCell ref="S81:V81"/>
    <mergeCell ref="A84:K84"/>
    <mergeCell ref="N87:O87"/>
    <mergeCell ref="L83:M83"/>
    <mergeCell ref="A82:K82"/>
    <mergeCell ref="L82:M82"/>
    <mergeCell ref="A99:K99"/>
    <mergeCell ref="L99:M99"/>
    <mergeCell ref="A101:K101"/>
    <mergeCell ref="A98:K98"/>
    <mergeCell ref="L98:M98"/>
    <mergeCell ref="A100:K100"/>
    <mergeCell ref="L100:M100"/>
    <mergeCell ref="A96:K96"/>
    <mergeCell ref="L96:M96"/>
    <mergeCell ref="W98:X98"/>
    <mergeCell ref="S98:V98"/>
    <mergeCell ref="A97:K97"/>
    <mergeCell ref="L97:M97"/>
    <mergeCell ref="S96:V96"/>
    <mergeCell ref="N98:O98"/>
    <mergeCell ref="W99:X99"/>
    <mergeCell ref="S102:V102"/>
    <mergeCell ref="N101:O101"/>
    <mergeCell ref="P101:R101"/>
    <mergeCell ref="N100:O100"/>
    <mergeCell ref="P100:R100"/>
    <mergeCell ref="P102:R102"/>
    <mergeCell ref="S100:V100"/>
    <mergeCell ref="W100:X100"/>
    <mergeCell ref="S99:V99"/>
    <mergeCell ref="L101:M101"/>
    <mergeCell ref="S105:V105"/>
    <mergeCell ref="P105:R105"/>
    <mergeCell ref="L105:M105"/>
    <mergeCell ref="N105:O105"/>
    <mergeCell ref="S101:V101"/>
    <mergeCell ref="N99:O99"/>
    <mergeCell ref="P99:R99"/>
    <mergeCell ref="W116:X116"/>
    <mergeCell ref="S110:V110"/>
    <mergeCell ref="N115:O115"/>
    <mergeCell ref="P115:R115"/>
    <mergeCell ref="N114:O114"/>
    <mergeCell ref="P114:R114"/>
    <mergeCell ref="S114:V114"/>
    <mergeCell ref="N110:O110"/>
    <mergeCell ref="W114:X114"/>
    <mergeCell ref="P110:R110"/>
    <mergeCell ref="W101:X101"/>
    <mergeCell ref="A107:K107"/>
    <mergeCell ref="L107:M107"/>
    <mergeCell ref="N107:O107"/>
    <mergeCell ref="A106:K106"/>
    <mergeCell ref="L106:M106"/>
    <mergeCell ref="S107:V107"/>
    <mergeCell ref="P107:R107"/>
    <mergeCell ref="W102:X102"/>
    <mergeCell ref="P113:R113"/>
    <mergeCell ref="P106:R106"/>
    <mergeCell ref="W106:X106"/>
    <mergeCell ref="W105:X105"/>
    <mergeCell ref="W108:X108"/>
    <mergeCell ref="W109:X109"/>
    <mergeCell ref="P109:R109"/>
    <mergeCell ref="S109:V109"/>
    <mergeCell ref="S108:V108"/>
    <mergeCell ref="W107:X107"/>
    <mergeCell ref="N106:O106"/>
    <mergeCell ref="W115:X115"/>
    <mergeCell ref="N113:O113"/>
    <mergeCell ref="S113:V113"/>
    <mergeCell ref="N111:O111"/>
    <mergeCell ref="N112:O112"/>
    <mergeCell ref="S115:V115"/>
    <mergeCell ref="S112:V112"/>
    <mergeCell ref="W113:X113"/>
    <mergeCell ref="W112:X112"/>
    <mergeCell ref="P108:R108"/>
    <mergeCell ref="A112:K112"/>
    <mergeCell ref="L112:M112"/>
    <mergeCell ref="W110:X110"/>
    <mergeCell ref="P111:R111"/>
    <mergeCell ref="P112:R112"/>
    <mergeCell ref="L108:M108"/>
    <mergeCell ref="N108:O108"/>
    <mergeCell ref="L109:M109"/>
    <mergeCell ref="A115:K115"/>
    <mergeCell ref="L115:M115"/>
    <mergeCell ref="A113:K113"/>
    <mergeCell ref="N109:O109"/>
    <mergeCell ref="L114:M114"/>
    <mergeCell ref="A110:K110"/>
    <mergeCell ref="L111:M111"/>
    <mergeCell ref="L110:M110"/>
    <mergeCell ref="L113:M113"/>
    <mergeCell ref="A114:K114"/>
    <mergeCell ref="A39:K39"/>
    <mergeCell ref="L39:M39"/>
    <mergeCell ref="A24:K24"/>
    <mergeCell ref="A22:K22"/>
    <mergeCell ref="L22:M22"/>
    <mergeCell ref="A32:K32"/>
    <mergeCell ref="A27:K27"/>
    <mergeCell ref="L26:M26"/>
    <mergeCell ref="L33:M33"/>
    <mergeCell ref="A33:K33"/>
    <mergeCell ref="A31:K31"/>
    <mergeCell ref="A25:K25"/>
    <mergeCell ref="A26:K26"/>
    <mergeCell ref="P28:R28"/>
    <mergeCell ref="P27:R27"/>
    <mergeCell ref="L31:M31"/>
    <mergeCell ref="A30:K30"/>
    <mergeCell ref="L30:M30"/>
    <mergeCell ref="N29:O29"/>
    <mergeCell ref="N27:O27"/>
    <mergeCell ref="L24:M24"/>
    <mergeCell ref="N28:O28"/>
    <mergeCell ref="L32:M32"/>
    <mergeCell ref="N26:O26"/>
    <mergeCell ref="L28:M28"/>
    <mergeCell ref="L27:M27"/>
    <mergeCell ref="L25:M25"/>
    <mergeCell ref="N24:O24"/>
    <mergeCell ref="N31:O31"/>
    <mergeCell ref="N25:O25"/>
    <mergeCell ref="S61:V61"/>
    <mergeCell ref="W72:X72"/>
    <mergeCell ref="S66:V66"/>
    <mergeCell ref="W68:X68"/>
    <mergeCell ref="W64:X64"/>
    <mergeCell ref="S64:V64"/>
    <mergeCell ref="W71:X71"/>
    <mergeCell ref="S63:V63"/>
    <mergeCell ref="W63:X63"/>
    <mergeCell ref="W62:X62"/>
    <mergeCell ref="N97:O97"/>
    <mergeCell ref="P97:R97"/>
    <mergeCell ref="S97:V97"/>
    <mergeCell ref="W73:X73"/>
    <mergeCell ref="N95:O95"/>
    <mergeCell ref="P95:R95"/>
    <mergeCell ref="P96:R96"/>
    <mergeCell ref="N96:O96"/>
    <mergeCell ref="W87:X87"/>
    <mergeCell ref="N84:O84"/>
    <mergeCell ref="W97:X97"/>
    <mergeCell ref="W94:X94"/>
    <mergeCell ref="W96:X96"/>
    <mergeCell ref="W95:X95"/>
    <mergeCell ref="W81:X81"/>
    <mergeCell ref="S94:V94"/>
    <mergeCell ref="W80:X80"/>
    <mergeCell ref="A95:K95"/>
    <mergeCell ref="L95:M95"/>
    <mergeCell ref="S95:V95"/>
    <mergeCell ref="P84:R84"/>
    <mergeCell ref="A87:K87"/>
    <mergeCell ref="W83:X83"/>
    <mergeCell ref="W85:X85"/>
    <mergeCell ref="P80:R80"/>
    <mergeCell ref="S80:V80"/>
    <mergeCell ref="S93:V93"/>
    <mergeCell ref="S92:V92"/>
    <mergeCell ref="S84:V84"/>
    <mergeCell ref="S83:V83"/>
    <mergeCell ref="P83:R83"/>
    <mergeCell ref="P82:R82"/>
    <mergeCell ref="P90:R90"/>
    <mergeCell ref="S87:V87"/>
    <mergeCell ref="W111:X111"/>
    <mergeCell ref="N65:O65"/>
    <mergeCell ref="P65:R65"/>
    <mergeCell ref="W89:X89"/>
    <mergeCell ref="S89:V89"/>
    <mergeCell ref="P98:R98"/>
    <mergeCell ref="S72:V72"/>
    <mergeCell ref="P69:R69"/>
    <mergeCell ref="P94:R94"/>
    <mergeCell ref="W93:X93"/>
    <mergeCell ref="W90:X90"/>
    <mergeCell ref="W88:X88"/>
    <mergeCell ref="S88:V88"/>
    <mergeCell ref="W92:X92"/>
    <mergeCell ref="S90:V90"/>
    <mergeCell ref="W69:X69"/>
    <mergeCell ref="N69:O69"/>
    <mergeCell ref="N79:O79"/>
    <mergeCell ref="P79:R79"/>
    <mergeCell ref="P73:R73"/>
    <mergeCell ref="N76:O76"/>
    <mergeCell ref="W79:X79"/>
    <mergeCell ref="S76:V76"/>
    <mergeCell ref="P78:R78"/>
    <mergeCell ref="P77:R77"/>
    <mergeCell ref="W26:X26"/>
    <mergeCell ref="S27:V27"/>
    <mergeCell ref="P53:R53"/>
    <mergeCell ref="P51:R51"/>
    <mergeCell ref="W50:X50"/>
    <mergeCell ref="S49:V49"/>
    <mergeCell ref="S50:V50"/>
    <mergeCell ref="W30:X30"/>
    <mergeCell ref="S35:V35"/>
    <mergeCell ref="W28:X28"/>
    <mergeCell ref="W54:X54"/>
    <mergeCell ref="S59:V59"/>
    <mergeCell ref="W60:X60"/>
    <mergeCell ref="S53:V53"/>
    <mergeCell ref="W53:X53"/>
    <mergeCell ref="S60:V60"/>
    <mergeCell ref="W57:X57"/>
    <mergeCell ref="W27:X27"/>
    <mergeCell ref="W49:X49"/>
    <mergeCell ref="S32:V32"/>
    <mergeCell ref="S38:V38"/>
    <mergeCell ref="S30:V30"/>
    <mergeCell ref="W31:X31"/>
    <mergeCell ref="W33:X33"/>
    <mergeCell ref="S33:V33"/>
    <mergeCell ref="W32:X32"/>
    <mergeCell ref="W35:X35"/>
    <mergeCell ref="S46:V46"/>
    <mergeCell ref="W45:X45"/>
    <mergeCell ref="W47:X47"/>
    <mergeCell ref="S48:V48"/>
    <mergeCell ref="S47:V47"/>
    <mergeCell ref="A23:K23"/>
    <mergeCell ref="L23:M23"/>
    <mergeCell ref="A21:K21"/>
    <mergeCell ref="P20:R20"/>
    <mergeCell ref="L21:M21"/>
    <mergeCell ref="A18:K18"/>
    <mergeCell ref="L18:M18"/>
    <mergeCell ref="N18:O18"/>
    <mergeCell ref="P18:R18"/>
    <mergeCell ref="W82:X82"/>
    <mergeCell ref="N33:O33"/>
    <mergeCell ref="P37:R37"/>
    <mergeCell ref="W48:X48"/>
    <mergeCell ref="W36:X36"/>
    <mergeCell ref="P48:R48"/>
    <mergeCell ref="P47:R47"/>
    <mergeCell ref="S51:V51"/>
    <mergeCell ref="W46:X46"/>
    <mergeCell ref="S45:V45"/>
    <mergeCell ref="P26:R26"/>
    <mergeCell ref="N32:O32"/>
    <mergeCell ref="P46:R46"/>
    <mergeCell ref="P29:R29"/>
    <mergeCell ref="P32:R32"/>
    <mergeCell ref="P38:R38"/>
    <mergeCell ref="P30:R30"/>
    <mergeCell ref="P33:R33"/>
    <mergeCell ref="P31:R31"/>
    <mergeCell ref="P45:R45"/>
  </mergeCells>
  <printOptions/>
  <pageMargins left="0.3937007874015748" right="0" top="0.3937007874015748" bottom="0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Бух</cp:lastModifiedBy>
  <cp:lastPrinted>2014-03-18T09:11:21Z</cp:lastPrinted>
  <dcterms:created xsi:type="dcterms:W3CDTF">2012-08-01T11:55:17Z</dcterms:created>
  <dcterms:modified xsi:type="dcterms:W3CDTF">2014-03-18T09:12:42Z</dcterms:modified>
  <cp:category/>
  <cp:version/>
  <cp:contentType/>
  <cp:contentStatus/>
</cp:coreProperties>
</file>