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<sst xmlns="http://schemas.openxmlformats.org/spreadsheetml/2006/main" count="116" uniqueCount="116">
  <si>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</si>
  <si>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</si>
  <si>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</si>
  <si>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</si>
  <si>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</si>
  <si>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</si>
  <si>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</si>
  <si>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</si>
  <si>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</si>
  <si>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</si>
  <si>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</si>
  <si>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182 10102030 01 0000 110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</si>
  <si>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</si>
  <si>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</si>
  <si>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</si>
  <si>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</si>
  <si>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</si>
  <si>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</si>
  <si>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</si>
  <si>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</si>
  <si>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</si>
  <si>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</si>
  <si>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</si>
  <si>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</si>
  <si>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</si>
  <si>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</si>
  <si>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</si>
  <si>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</si>
  <si>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</si>
  <si>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</si>
  <si>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</si>
  <si>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</si>
  <si>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</si>
  <si>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</si>
  <si>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</si>
  <si>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</si>
  <si>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</si>
  <si>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</si>
  <si>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</si>
  <si>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</si>
  <si>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</si>
  <si>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</si>
  <si>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</si>
  <si>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</si>
  <si>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</si>
  <si>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</si>
  <si>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</si>
  <si>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</si>
  <si>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</si>
  <si>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</si>
  <si>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</si>
  <si>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</si>
  <si>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</si>
  <si>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</si>
  <si>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</si>
  <si>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</si>
  <si>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</si>
  <si>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</si>
  <si>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</si>
  <si>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</si>
  <si>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</si>
  <si>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</si>
  <si>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</si>
  <si>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</si>
  <si>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</si>
  <si>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Приложение 1</t>
  </si>
  <si>
    <t>к решению Совета депутатов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</si>
  <si>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</si>
  <si>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</si>
  <si>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</si>
  <si>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</si>
  <si>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</si>
  <si>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</si>
  <si>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</si>
  <si>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</si>
  <si>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</si>
  <si>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</si>
  <si>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</si>
  <si>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</si>
  <si>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</si>
  <si>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</si>
  <si>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</si>
  <si>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</si>
  <si>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</si>
  <si>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Прогнозируемый общий объем доходов бюджета сельского поселения Сентябрьский на 2019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</si>
  <si>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</si>
  <si>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</si>
  <si>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</si>
  <si>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</si>
  <si>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</si>
  <si>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</si>
  <si>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</si>
  <si>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650 11401050 10 0000 410</t>
  </si>
  <si>
    <t>650 11401000 00 0000 410</t>
  </si>
  <si>
    <t>650 11401050 00 0000 410</t>
  </si>
  <si>
    <t>650 20210000 00 0000 150</t>
  </si>
  <si>
    <t>650 20215001 00 0000 150</t>
  </si>
  <si>
    <t>650 20215001 10 0000 150</t>
  </si>
  <si>
    <t>650 20215002 00 0000 150</t>
  </si>
  <si>
    <t>650 20215002 10 0000 150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</si>
  <si>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</si>
  <si>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</si>
  <si>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</si>
  <si>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</si>
  <si>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</si>
  <si>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</si>
  <si>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</si>
  <si>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</si>
  <si>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Отклонения</t>
  </si>
  <si>
    <t>Уточнено на 2019 год</t>
  </si>
  <si>
    <t>Утверждено РСД №15 от 29.11.2018 на 2019 год</t>
  </si>
  <si>
    <t>от 13.11.2019 г. №64</t>
  </si>
  <si>
    <t>100 10302231 01 0000 110</t>
  </si>
  <si>
    <t>100 10302241 01 0000 110</t>
  </si>
  <si>
    <t>100 10302251 01 0000 110</t>
  </si>
  <si>
    <t>100 10302261 01 0000 110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</si>
</sst>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164" fontId="9" fillId="33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110" zoomScaleSheetLayoutView="110" zoomScalePageLayoutView="0" workbookViewId="0" topLeftCell="A1">
      <selection activeCell="F19" sqref="F19:J1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4.2812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5.140625" style="0" customWidth="1"/>
    <col min="13" max="13" width="19.8515625" style="0" customWidth="1"/>
  </cols>
  <sheetData>
    <row r="1" spans="12:15" ht="12.75">
      <c r="L1" s="7" t="s">
        <v>65</v>
      </c>
      <c r="M1" s="8"/>
      <c r="N1" s="8"/>
      <c r="O1" s="8"/>
    </row>
    <row r="2" spans="12:15" ht="12.75">
      <c r="L2" s="8" t="s">
        <v>66</v>
      </c>
      <c r="M2" s="8"/>
      <c r="N2" s="8"/>
      <c r="O2" s="8"/>
    </row>
    <row r="3" spans="12:15" ht="12.75">
      <c r="L3" s="8" t="s">
        <v>67</v>
      </c>
      <c r="M3" s="8"/>
      <c r="N3" s="8"/>
      <c r="O3" s="8"/>
    </row>
    <row r="4" spans="12:15" ht="12.75">
      <c r="L4" s="8" t="s">
        <v>111</v>
      </c>
      <c r="M4" s="8"/>
      <c r="N4" s="8"/>
      <c r="O4" s="8"/>
    </row>
    <row r="5" ht="12.75">
      <c r="H5" s="2"/>
    </row>
    <row r="6" spans="1:11" s="1" customFormat="1" ht="15.75" customHeight="1">
      <c r="A6" s="19" t="s">
        <v>84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M7" s="6" t="s">
        <v>68</v>
      </c>
    </row>
    <row r="8" spans="1:13" s="1" customFormat="1" ht="48.75" customHeight="1">
      <c r="A8" s="20" t="s">
        <v>1</v>
      </c>
      <c r="B8" s="20"/>
      <c r="C8" s="20"/>
      <c r="D8" s="20"/>
      <c r="E8" s="20"/>
      <c r="F8" s="20" t="s">
        <v>2</v>
      </c>
      <c r="G8" s="20"/>
      <c r="H8" s="20"/>
      <c r="I8" s="20"/>
      <c r="J8" s="20"/>
      <c r="K8" s="3" t="s">
        <v>110</v>
      </c>
      <c r="L8" s="12" t="s">
        <v>108</v>
      </c>
      <c r="M8" s="12" t="s">
        <v>109</v>
      </c>
    </row>
    <row r="9" spans="1:13" s="1" customFormat="1" ht="12.75" customHeight="1">
      <c r="A9" s="21" t="s">
        <v>3</v>
      </c>
      <c r="B9" s="21"/>
      <c r="C9" s="21"/>
      <c r="D9" s="21"/>
      <c r="E9" s="21"/>
      <c r="F9" s="21" t="s">
        <v>4</v>
      </c>
      <c r="G9" s="21"/>
      <c r="H9" s="21"/>
      <c r="I9" s="21"/>
      <c r="J9" s="21"/>
      <c r="K9" s="4" t="s">
        <v>5</v>
      </c>
      <c r="L9" s="13">
        <v>6</v>
      </c>
      <c r="M9" s="13">
        <v>7</v>
      </c>
    </row>
    <row r="10" spans="1:13" s="11" customFormat="1" ht="13.5" customHeight="1">
      <c r="A10" s="24" t="s">
        <v>78</v>
      </c>
      <c r="B10" s="24"/>
      <c r="C10" s="24"/>
      <c r="D10" s="24"/>
      <c r="E10" s="24"/>
      <c r="F10" s="25" t="s">
        <v>6</v>
      </c>
      <c r="G10" s="25"/>
      <c r="H10" s="25"/>
      <c r="I10" s="25"/>
      <c r="J10" s="25"/>
      <c r="K10" s="10">
        <f>K11+K15+K20+K23+K31+K34+K41</f>
        <v>16319.8</v>
      </c>
      <c r="L10" s="10">
        <f>SUM(L11+L15+L20+L31+L34+L41)</f>
        <v>2241.49505</v>
      </c>
      <c r="M10" s="10">
        <f aca="true" t="shared" si="0" ref="M10:M59">K10+L10</f>
        <v>18561.29505</v>
      </c>
    </row>
    <row r="11" spans="1:13" s="1" customFormat="1" ht="13.5" customHeight="1">
      <c r="A11" s="23" t="s">
        <v>75</v>
      </c>
      <c r="B11" s="23"/>
      <c r="C11" s="23"/>
      <c r="D11" s="23"/>
      <c r="E11" s="23"/>
      <c r="F11" s="22" t="s">
        <v>7</v>
      </c>
      <c r="G11" s="22"/>
      <c r="H11" s="22"/>
      <c r="I11" s="22"/>
      <c r="J11" s="22"/>
      <c r="K11" s="14">
        <f>K12</f>
        <v>12005</v>
      </c>
      <c r="L11" s="14">
        <f>SUM(L12)</f>
        <v>0</v>
      </c>
      <c r="M11" s="14">
        <f>SUM(M12)</f>
        <v>12005</v>
      </c>
    </row>
    <row r="12" spans="1:13" s="1" customFormat="1" ht="13.5" customHeight="1">
      <c r="A12" s="17" t="s">
        <v>8</v>
      </c>
      <c r="B12" s="17"/>
      <c r="C12" s="17"/>
      <c r="D12" s="17"/>
      <c r="E12" s="17"/>
      <c r="F12" s="18" t="s">
        <v>9</v>
      </c>
      <c r="G12" s="18"/>
      <c r="H12" s="18"/>
      <c r="I12" s="18"/>
      <c r="J12" s="18"/>
      <c r="K12" s="9">
        <f>K13+K14</f>
        <v>12005</v>
      </c>
      <c r="L12" s="10">
        <f>SUM(L13:L14)</f>
        <v>0</v>
      </c>
      <c r="M12" s="10">
        <f>SUM(M13:M14)</f>
        <v>12005</v>
      </c>
    </row>
    <row r="13" spans="1:13" s="1" customFormat="1" ht="45" customHeight="1">
      <c r="A13" s="17" t="s">
        <v>10</v>
      </c>
      <c r="B13" s="17"/>
      <c r="C13" s="17"/>
      <c r="D13" s="17"/>
      <c r="E13" s="17"/>
      <c r="F13" s="18" t="s">
        <v>89</v>
      </c>
      <c r="G13" s="18"/>
      <c r="H13" s="18"/>
      <c r="I13" s="18"/>
      <c r="J13" s="18"/>
      <c r="K13" s="9">
        <v>12000</v>
      </c>
      <c r="L13" s="9">
        <f>L14</f>
        <v>0</v>
      </c>
      <c r="M13" s="9">
        <f t="shared" si="0"/>
        <v>12000</v>
      </c>
    </row>
    <row r="14" spans="1:13" s="1" customFormat="1" ht="24" customHeight="1">
      <c r="A14" s="17" t="s">
        <v>11</v>
      </c>
      <c r="B14" s="17"/>
      <c r="C14" s="17"/>
      <c r="D14" s="17"/>
      <c r="E14" s="17"/>
      <c r="F14" s="18" t="s">
        <v>90</v>
      </c>
      <c r="G14" s="18"/>
      <c r="H14" s="18"/>
      <c r="I14" s="18"/>
      <c r="J14" s="18"/>
      <c r="K14" s="9">
        <v>5</v>
      </c>
      <c r="L14" s="9">
        <v>0</v>
      </c>
      <c r="M14" s="9">
        <f t="shared" si="0"/>
        <v>5</v>
      </c>
    </row>
    <row r="15" spans="1:13" s="1" customFormat="1" ht="24.75" customHeight="1">
      <c r="A15" s="23" t="s">
        <v>73</v>
      </c>
      <c r="B15" s="23"/>
      <c r="C15" s="23"/>
      <c r="D15" s="23"/>
      <c r="E15" s="23"/>
      <c r="F15" s="22" t="s">
        <v>74</v>
      </c>
      <c r="G15" s="22"/>
      <c r="H15" s="22"/>
      <c r="I15" s="22"/>
      <c r="J15" s="22"/>
      <c r="K15" s="14">
        <f>SUM(K16:K19)</f>
        <v>441.79999999999995</v>
      </c>
      <c r="L15" s="14">
        <f>SUM(L16:L19)</f>
        <v>41.51876</v>
      </c>
      <c r="M15" s="14">
        <f>SUM(K15+L15)</f>
        <v>483.31875999999994</v>
      </c>
    </row>
    <row r="16" spans="1:13" s="1" customFormat="1" ht="42" customHeight="1">
      <c r="A16" s="17" t="s">
        <v>112</v>
      </c>
      <c r="B16" s="17"/>
      <c r="C16" s="17"/>
      <c r="D16" s="17"/>
      <c r="E16" s="17"/>
      <c r="F16" s="18" t="s">
        <v>86</v>
      </c>
      <c r="G16" s="18"/>
      <c r="H16" s="18"/>
      <c r="I16" s="18"/>
      <c r="J16" s="18"/>
      <c r="K16" s="9">
        <v>143.1</v>
      </c>
      <c r="L16" s="9">
        <v>77.6583</v>
      </c>
      <c r="M16" s="9">
        <f t="shared" si="0"/>
        <v>220.7583</v>
      </c>
    </row>
    <row r="17" spans="1:13" s="1" customFormat="1" ht="45" customHeight="1">
      <c r="A17" s="17" t="s">
        <v>113</v>
      </c>
      <c r="B17" s="17"/>
      <c r="C17" s="17"/>
      <c r="D17" s="17"/>
      <c r="E17" s="17"/>
      <c r="F17" s="18" t="s">
        <v>87</v>
      </c>
      <c r="G17" s="18"/>
      <c r="H17" s="18"/>
      <c r="I17" s="18"/>
      <c r="J17" s="18"/>
      <c r="K17" s="9">
        <v>1.2</v>
      </c>
      <c r="L17" s="9">
        <v>-0.00683</v>
      </c>
      <c r="M17" s="9">
        <f t="shared" si="0"/>
        <v>1.19317</v>
      </c>
    </row>
    <row r="18" spans="1:13" s="1" customFormat="1" ht="45" customHeight="1">
      <c r="A18" s="17" t="s">
        <v>114</v>
      </c>
      <c r="B18" s="17"/>
      <c r="C18" s="17"/>
      <c r="D18" s="17"/>
      <c r="E18" s="17"/>
      <c r="F18" s="18" t="s">
        <v>88</v>
      </c>
      <c r="G18" s="18"/>
      <c r="H18" s="18"/>
      <c r="I18" s="18"/>
      <c r="J18" s="18"/>
      <c r="K18" s="9">
        <v>297.5</v>
      </c>
      <c r="L18" s="9">
        <v>-1.79308</v>
      </c>
      <c r="M18" s="9">
        <f t="shared" si="0"/>
        <v>295.70692</v>
      </c>
    </row>
    <row r="19" spans="1:13" s="1" customFormat="1" ht="41.25" customHeight="1">
      <c r="A19" s="17" t="s">
        <v>115</v>
      </c>
      <c r="B19" s="17"/>
      <c r="C19" s="17"/>
      <c r="D19" s="17"/>
      <c r="E19" s="17"/>
      <c r="F19" s="18" t="s">
        <v>85</v>
      </c>
      <c r="G19" s="18"/>
      <c r="H19" s="18"/>
      <c r="I19" s="18"/>
      <c r="J19" s="18"/>
      <c r="K19" s="9">
        <v>0</v>
      </c>
      <c r="L19" s="9">
        <v>-34.33963</v>
      </c>
      <c r="M19" s="9">
        <f t="shared" si="0"/>
        <v>-34.33963</v>
      </c>
    </row>
    <row r="20" spans="1:13" s="1" customFormat="1" ht="13.5" customHeight="1">
      <c r="A20" s="23" t="s">
        <v>76</v>
      </c>
      <c r="B20" s="23"/>
      <c r="C20" s="23"/>
      <c r="D20" s="23"/>
      <c r="E20" s="23"/>
      <c r="F20" s="22" t="s">
        <v>12</v>
      </c>
      <c r="G20" s="22"/>
      <c r="H20" s="22"/>
      <c r="I20" s="22"/>
      <c r="J20" s="22"/>
      <c r="K20" s="14">
        <f>K21</f>
        <v>113</v>
      </c>
      <c r="L20" s="14">
        <f>SUM(L21)</f>
        <v>0</v>
      </c>
      <c r="M20" s="14">
        <f t="shared" si="0"/>
        <v>113</v>
      </c>
    </row>
    <row r="21" spans="1:13" s="1" customFormat="1" ht="13.5" customHeight="1">
      <c r="A21" s="17" t="s">
        <v>13</v>
      </c>
      <c r="B21" s="17"/>
      <c r="C21" s="17"/>
      <c r="D21" s="17"/>
      <c r="E21" s="17"/>
      <c r="F21" s="18" t="s">
        <v>14</v>
      </c>
      <c r="G21" s="18"/>
      <c r="H21" s="18"/>
      <c r="I21" s="18"/>
      <c r="J21" s="18"/>
      <c r="K21" s="9">
        <f>K22</f>
        <v>113</v>
      </c>
      <c r="L21" s="9">
        <f>SUM(L22)</f>
        <v>0</v>
      </c>
      <c r="M21" s="9">
        <f t="shared" si="0"/>
        <v>113</v>
      </c>
    </row>
    <row r="22" spans="1:13" s="1" customFormat="1" ht="24" customHeight="1">
      <c r="A22" s="17" t="s">
        <v>15</v>
      </c>
      <c r="B22" s="17"/>
      <c r="C22" s="17"/>
      <c r="D22" s="17"/>
      <c r="E22" s="17"/>
      <c r="F22" s="18" t="s">
        <v>91</v>
      </c>
      <c r="G22" s="18"/>
      <c r="H22" s="18"/>
      <c r="I22" s="18"/>
      <c r="J22" s="18"/>
      <c r="K22" s="9">
        <v>113</v>
      </c>
      <c r="L22" s="9">
        <f>L23+L24</f>
        <v>0</v>
      </c>
      <c r="M22" s="9">
        <f t="shared" si="0"/>
        <v>113</v>
      </c>
    </row>
    <row r="23" spans="1:13" s="1" customFormat="1" ht="13.5" customHeight="1">
      <c r="A23" s="24" t="s">
        <v>77</v>
      </c>
      <c r="B23" s="24"/>
      <c r="C23" s="24"/>
      <c r="D23" s="24"/>
      <c r="E23" s="24"/>
      <c r="F23" s="25" t="s">
        <v>16</v>
      </c>
      <c r="G23" s="25"/>
      <c r="H23" s="25"/>
      <c r="I23" s="25"/>
      <c r="J23" s="25"/>
      <c r="K23" s="10">
        <f>K24+K26</f>
        <v>425</v>
      </c>
      <c r="L23" s="10">
        <f>SUM(L24+L26)</f>
        <v>0</v>
      </c>
      <c r="M23" s="10">
        <f t="shared" si="0"/>
        <v>425</v>
      </c>
    </row>
    <row r="24" spans="1:13" s="1" customFormat="1" ht="13.5" customHeight="1">
      <c r="A24" s="17" t="s">
        <v>17</v>
      </c>
      <c r="B24" s="17"/>
      <c r="C24" s="17"/>
      <c r="D24" s="17"/>
      <c r="E24" s="17"/>
      <c r="F24" s="18" t="s">
        <v>18</v>
      </c>
      <c r="G24" s="18"/>
      <c r="H24" s="18"/>
      <c r="I24" s="18"/>
      <c r="J24" s="18"/>
      <c r="K24" s="9">
        <f>K25</f>
        <v>300</v>
      </c>
      <c r="L24" s="9">
        <v>0</v>
      </c>
      <c r="M24" s="9">
        <f t="shared" si="0"/>
        <v>300</v>
      </c>
    </row>
    <row r="25" spans="1:13" s="1" customFormat="1" ht="24" customHeight="1">
      <c r="A25" s="17" t="s">
        <v>19</v>
      </c>
      <c r="B25" s="17"/>
      <c r="C25" s="17"/>
      <c r="D25" s="17"/>
      <c r="E25" s="17"/>
      <c r="F25" s="18" t="s">
        <v>20</v>
      </c>
      <c r="G25" s="18"/>
      <c r="H25" s="18"/>
      <c r="I25" s="18"/>
      <c r="J25" s="18"/>
      <c r="K25" s="9">
        <v>300</v>
      </c>
      <c r="L25" s="9">
        <f>L26</f>
        <v>0</v>
      </c>
      <c r="M25" s="9">
        <f t="shared" si="0"/>
        <v>300</v>
      </c>
    </row>
    <row r="26" spans="1:13" s="1" customFormat="1" ht="13.5" customHeight="1">
      <c r="A26" s="17" t="s">
        <v>21</v>
      </c>
      <c r="B26" s="17"/>
      <c r="C26" s="17"/>
      <c r="D26" s="17"/>
      <c r="E26" s="17"/>
      <c r="F26" s="18" t="s">
        <v>22</v>
      </c>
      <c r="G26" s="18"/>
      <c r="H26" s="18"/>
      <c r="I26" s="18"/>
      <c r="J26" s="18"/>
      <c r="K26" s="9">
        <f>K27+K29</f>
        <v>125</v>
      </c>
      <c r="L26" s="9">
        <f>L27</f>
        <v>0</v>
      </c>
      <c r="M26" s="9">
        <f t="shared" si="0"/>
        <v>125</v>
      </c>
    </row>
    <row r="27" spans="1:13" s="1" customFormat="1" ht="13.5" customHeight="1">
      <c r="A27" s="17" t="s">
        <v>23</v>
      </c>
      <c r="B27" s="17"/>
      <c r="C27" s="17"/>
      <c r="D27" s="17"/>
      <c r="E27" s="17"/>
      <c r="F27" s="18" t="s">
        <v>24</v>
      </c>
      <c r="G27" s="18"/>
      <c r="H27" s="18"/>
      <c r="I27" s="18"/>
      <c r="J27" s="18"/>
      <c r="K27" s="9">
        <f>K28</f>
        <v>120</v>
      </c>
      <c r="L27" s="9">
        <v>0</v>
      </c>
      <c r="M27" s="9">
        <f t="shared" si="0"/>
        <v>120</v>
      </c>
    </row>
    <row r="28" spans="1:13" s="1" customFormat="1" ht="24" customHeight="1">
      <c r="A28" s="17" t="s">
        <v>25</v>
      </c>
      <c r="B28" s="17"/>
      <c r="C28" s="17"/>
      <c r="D28" s="17"/>
      <c r="E28" s="17"/>
      <c r="F28" s="18" t="s">
        <v>26</v>
      </c>
      <c r="G28" s="18"/>
      <c r="H28" s="18"/>
      <c r="I28" s="18"/>
      <c r="J28" s="18"/>
      <c r="K28" s="9">
        <v>120</v>
      </c>
      <c r="L28" s="9">
        <v>0</v>
      </c>
      <c r="M28" s="9">
        <f t="shared" si="0"/>
        <v>120</v>
      </c>
    </row>
    <row r="29" spans="1:13" s="1" customFormat="1" ht="13.5" customHeight="1">
      <c r="A29" s="17" t="s">
        <v>27</v>
      </c>
      <c r="B29" s="17"/>
      <c r="C29" s="17"/>
      <c r="D29" s="17"/>
      <c r="E29" s="17"/>
      <c r="F29" s="18" t="s">
        <v>28</v>
      </c>
      <c r="G29" s="18"/>
      <c r="H29" s="18"/>
      <c r="I29" s="18"/>
      <c r="J29" s="18"/>
      <c r="K29" s="9">
        <f>K30</f>
        <v>5</v>
      </c>
      <c r="L29" s="9">
        <f>L30</f>
        <v>0</v>
      </c>
      <c r="M29" s="9">
        <f t="shared" si="0"/>
        <v>5</v>
      </c>
    </row>
    <row r="30" spans="1:13" s="1" customFormat="1" ht="24" customHeight="1">
      <c r="A30" s="17" t="s">
        <v>29</v>
      </c>
      <c r="B30" s="17"/>
      <c r="C30" s="17"/>
      <c r="D30" s="17"/>
      <c r="E30" s="17"/>
      <c r="F30" s="18" t="s">
        <v>30</v>
      </c>
      <c r="G30" s="18"/>
      <c r="H30" s="18"/>
      <c r="I30" s="18"/>
      <c r="J30" s="18"/>
      <c r="K30" s="9">
        <v>5</v>
      </c>
      <c r="L30" s="9">
        <v>0</v>
      </c>
      <c r="M30" s="9">
        <f t="shared" si="0"/>
        <v>5</v>
      </c>
    </row>
    <row r="31" spans="1:13" s="1" customFormat="1" ht="13.5" customHeight="1">
      <c r="A31" s="23" t="s">
        <v>79</v>
      </c>
      <c r="B31" s="23"/>
      <c r="C31" s="23"/>
      <c r="D31" s="23"/>
      <c r="E31" s="23"/>
      <c r="F31" s="22" t="s">
        <v>31</v>
      </c>
      <c r="G31" s="22"/>
      <c r="H31" s="22"/>
      <c r="I31" s="22"/>
      <c r="J31" s="22"/>
      <c r="K31" s="14">
        <f>K32</f>
        <v>15</v>
      </c>
      <c r="L31" s="14">
        <f>L32</f>
        <v>0</v>
      </c>
      <c r="M31" s="14">
        <f t="shared" si="0"/>
        <v>15</v>
      </c>
    </row>
    <row r="32" spans="1:13" s="1" customFormat="1" ht="24" customHeight="1">
      <c r="A32" s="17" t="s">
        <v>32</v>
      </c>
      <c r="B32" s="17"/>
      <c r="C32" s="17"/>
      <c r="D32" s="17"/>
      <c r="E32" s="17"/>
      <c r="F32" s="18" t="s">
        <v>33</v>
      </c>
      <c r="G32" s="18"/>
      <c r="H32" s="18"/>
      <c r="I32" s="18"/>
      <c r="J32" s="18"/>
      <c r="K32" s="9">
        <f>K33</f>
        <v>15</v>
      </c>
      <c r="L32" s="9">
        <v>0</v>
      </c>
      <c r="M32" s="9">
        <f t="shared" si="0"/>
        <v>15</v>
      </c>
    </row>
    <row r="33" spans="1:13" s="1" customFormat="1" ht="45" customHeight="1">
      <c r="A33" s="17" t="s">
        <v>34</v>
      </c>
      <c r="B33" s="17"/>
      <c r="C33" s="17"/>
      <c r="D33" s="17"/>
      <c r="E33" s="17"/>
      <c r="F33" s="18" t="s">
        <v>35</v>
      </c>
      <c r="G33" s="18"/>
      <c r="H33" s="18"/>
      <c r="I33" s="18"/>
      <c r="J33" s="18"/>
      <c r="K33" s="9">
        <v>15</v>
      </c>
      <c r="L33" s="9">
        <v>0</v>
      </c>
      <c r="M33" s="9">
        <f t="shared" si="0"/>
        <v>15</v>
      </c>
    </row>
    <row r="34" spans="1:13" s="1" customFormat="1" ht="24" customHeight="1">
      <c r="A34" s="23" t="s">
        <v>80</v>
      </c>
      <c r="B34" s="23"/>
      <c r="C34" s="23"/>
      <c r="D34" s="23"/>
      <c r="E34" s="23"/>
      <c r="F34" s="22" t="s">
        <v>36</v>
      </c>
      <c r="G34" s="22"/>
      <c r="H34" s="22"/>
      <c r="I34" s="22"/>
      <c r="J34" s="22"/>
      <c r="K34" s="14">
        <f>K35+K38</f>
        <v>320</v>
      </c>
      <c r="L34" s="14">
        <f>SUM(L35+L38)</f>
        <v>202.9106</v>
      </c>
      <c r="M34" s="14">
        <f>SUM(M35+M38)</f>
        <v>522.9106</v>
      </c>
    </row>
    <row r="35" spans="1:13" s="1" customFormat="1" ht="53.25" customHeight="1">
      <c r="A35" s="17" t="s">
        <v>37</v>
      </c>
      <c r="B35" s="17"/>
      <c r="C35" s="17"/>
      <c r="D35" s="17"/>
      <c r="E35" s="17"/>
      <c r="F35" s="18" t="s">
        <v>38</v>
      </c>
      <c r="G35" s="18"/>
      <c r="H35" s="18"/>
      <c r="I35" s="18"/>
      <c r="J35" s="18"/>
      <c r="K35" s="9">
        <f>K36</f>
        <v>200</v>
      </c>
      <c r="L35" s="9">
        <f>SUM(L36)</f>
        <v>111.54552</v>
      </c>
      <c r="M35" s="9">
        <f>SUM(M36)</f>
        <v>311.54552</v>
      </c>
    </row>
    <row r="36" spans="1:13" s="1" customFormat="1" ht="39.75" customHeight="1">
      <c r="A36" s="17" t="s">
        <v>39</v>
      </c>
      <c r="B36" s="17"/>
      <c r="C36" s="17"/>
      <c r="D36" s="17"/>
      <c r="E36" s="17"/>
      <c r="F36" s="18" t="s">
        <v>40</v>
      </c>
      <c r="G36" s="18"/>
      <c r="H36" s="18"/>
      <c r="I36" s="18"/>
      <c r="J36" s="18"/>
      <c r="K36" s="9">
        <f>K37</f>
        <v>200</v>
      </c>
      <c r="L36" s="9">
        <f>SUM(L37)</f>
        <v>111.54552</v>
      </c>
      <c r="M36" s="9">
        <f>SUM(M37)</f>
        <v>311.54552</v>
      </c>
    </row>
    <row r="37" spans="1:13" s="1" customFormat="1" ht="24" customHeight="1">
      <c r="A37" s="17" t="s">
        <v>41</v>
      </c>
      <c r="B37" s="17"/>
      <c r="C37" s="17"/>
      <c r="D37" s="17"/>
      <c r="E37" s="17"/>
      <c r="F37" s="18" t="s">
        <v>42</v>
      </c>
      <c r="G37" s="18"/>
      <c r="H37" s="18"/>
      <c r="I37" s="18"/>
      <c r="J37" s="18"/>
      <c r="K37" s="9">
        <v>200</v>
      </c>
      <c r="L37" s="9">
        <v>111.54552</v>
      </c>
      <c r="M37" s="9">
        <f t="shared" si="0"/>
        <v>311.54552</v>
      </c>
    </row>
    <row r="38" spans="1:13" s="1" customFormat="1" ht="45" customHeight="1">
      <c r="A38" s="17" t="s">
        <v>43</v>
      </c>
      <c r="B38" s="17"/>
      <c r="C38" s="17"/>
      <c r="D38" s="17"/>
      <c r="E38" s="17"/>
      <c r="F38" s="18" t="s">
        <v>44</v>
      </c>
      <c r="G38" s="18"/>
      <c r="H38" s="18"/>
      <c r="I38" s="18"/>
      <c r="J38" s="18"/>
      <c r="K38" s="9">
        <f>K39</f>
        <v>120</v>
      </c>
      <c r="L38" s="9">
        <f>L39</f>
        <v>91.36508</v>
      </c>
      <c r="M38" s="9">
        <f t="shared" si="0"/>
        <v>211.36508</v>
      </c>
    </row>
    <row r="39" spans="1:13" s="1" customFormat="1" ht="45" customHeight="1">
      <c r="A39" s="17" t="s">
        <v>45</v>
      </c>
      <c r="B39" s="17"/>
      <c r="C39" s="17"/>
      <c r="D39" s="17"/>
      <c r="E39" s="17"/>
      <c r="F39" s="18" t="s">
        <v>46</v>
      </c>
      <c r="G39" s="18"/>
      <c r="H39" s="18"/>
      <c r="I39" s="18"/>
      <c r="J39" s="18"/>
      <c r="K39" s="9">
        <f>K40</f>
        <v>120</v>
      </c>
      <c r="L39" s="9">
        <f>L40</f>
        <v>91.36508</v>
      </c>
      <c r="M39" s="9">
        <f t="shared" si="0"/>
        <v>211.36508</v>
      </c>
    </row>
    <row r="40" spans="1:13" s="1" customFormat="1" ht="45" customHeight="1">
      <c r="A40" s="17" t="s">
        <v>47</v>
      </c>
      <c r="B40" s="17"/>
      <c r="C40" s="17"/>
      <c r="D40" s="17"/>
      <c r="E40" s="17"/>
      <c r="F40" s="18" t="s">
        <v>48</v>
      </c>
      <c r="G40" s="18"/>
      <c r="H40" s="18"/>
      <c r="I40" s="18"/>
      <c r="J40" s="18"/>
      <c r="K40" s="9">
        <v>120</v>
      </c>
      <c r="L40" s="9">
        <v>91.36508</v>
      </c>
      <c r="M40" s="9">
        <f t="shared" si="0"/>
        <v>211.36508</v>
      </c>
    </row>
    <row r="41" spans="1:13" s="1" customFormat="1" ht="16.5" customHeight="1">
      <c r="A41" s="23" t="s">
        <v>81</v>
      </c>
      <c r="B41" s="23"/>
      <c r="C41" s="23"/>
      <c r="D41" s="23"/>
      <c r="E41" s="23"/>
      <c r="F41" s="22" t="s">
        <v>69</v>
      </c>
      <c r="G41" s="22"/>
      <c r="H41" s="22"/>
      <c r="I41" s="22"/>
      <c r="J41" s="22"/>
      <c r="K41" s="14">
        <f>K42</f>
        <v>3000</v>
      </c>
      <c r="L41" s="14">
        <f>SUM(L42)</f>
        <v>1997.06569</v>
      </c>
      <c r="M41" s="14">
        <f t="shared" si="0"/>
        <v>4997.065689999999</v>
      </c>
    </row>
    <row r="42" spans="1:13" s="1" customFormat="1" ht="15" customHeight="1">
      <c r="A42" s="17" t="s">
        <v>93</v>
      </c>
      <c r="B42" s="17"/>
      <c r="C42" s="17"/>
      <c r="D42" s="17"/>
      <c r="E42" s="17"/>
      <c r="F42" s="18" t="s">
        <v>70</v>
      </c>
      <c r="G42" s="18"/>
      <c r="H42" s="18"/>
      <c r="I42" s="18"/>
      <c r="J42" s="18"/>
      <c r="K42" s="9">
        <f>K43</f>
        <v>3000</v>
      </c>
      <c r="L42" s="9">
        <f>SUM(L43)</f>
        <v>1997.06569</v>
      </c>
      <c r="M42" s="9">
        <f t="shared" si="0"/>
        <v>4997.065689999999</v>
      </c>
    </row>
    <row r="43" spans="1:13" s="1" customFormat="1" ht="14.25" customHeight="1">
      <c r="A43" s="17" t="s">
        <v>94</v>
      </c>
      <c r="B43" s="17"/>
      <c r="C43" s="17"/>
      <c r="D43" s="17"/>
      <c r="E43" s="17"/>
      <c r="F43" s="18" t="s">
        <v>71</v>
      </c>
      <c r="G43" s="18"/>
      <c r="H43" s="18"/>
      <c r="I43" s="18"/>
      <c r="J43" s="18"/>
      <c r="K43" s="9">
        <f>K44</f>
        <v>3000</v>
      </c>
      <c r="L43" s="9">
        <f>SUM(L44)</f>
        <v>1997.06569</v>
      </c>
      <c r="M43" s="9">
        <f t="shared" si="0"/>
        <v>4997.065689999999</v>
      </c>
    </row>
    <row r="44" spans="1:13" s="1" customFormat="1" ht="15.75" customHeight="1">
      <c r="A44" s="17" t="s">
        <v>92</v>
      </c>
      <c r="B44" s="17"/>
      <c r="C44" s="17"/>
      <c r="D44" s="17"/>
      <c r="E44" s="17"/>
      <c r="F44" s="18" t="s">
        <v>72</v>
      </c>
      <c r="G44" s="18"/>
      <c r="H44" s="18"/>
      <c r="I44" s="18"/>
      <c r="J44" s="18"/>
      <c r="K44" s="9">
        <v>3000</v>
      </c>
      <c r="L44" s="9">
        <v>1997.06569</v>
      </c>
      <c r="M44" s="9">
        <f t="shared" si="0"/>
        <v>4997.065689999999</v>
      </c>
    </row>
    <row r="45" spans="1:13" s="11" customFormat="1" ht="13.5" customHeight="1">
      <c r="A45" s="24" t="s">
        <v>82</v>
      </c>
      <c r="B45" s="24"/>
      <c r="C45" s="24"/>
      <c r="D45" s="24"/>
      <c r="E45" s="24"/>
      <c r="F45" s="25" t="s">
        <v>49</v>
      </c>
      <c r="G45" s="25"/>
      <c r="H45" s="25"/>
      <c r="I45" s="25"/>
      <c r="J45" s="25"/>
      <c r="K45" s="10">
        <f>K46</f>
        <v>30706.088630000002</v>
      </c>
      <c r="L45" s="10">
        <f>SUM(L46)</f>
        <v>19334.14747</v>
      </c>
      <c r="M45" s="10">
        <f t="shared" si="0"/>
        <v>50040.2361</v>
      </c>
    </row>
    <row r="46" spans="1:13" s="1" customFormat="1" ht="24" customHeight="1">
      <c r="A46" s="23" t="s">
        <v>83</v>
      </c>
      <c r="B46" s="23"/>
      <c r="C46" s="23"/>
      <c r="D46" s="23"/>
      <c r="E46" s="23"/>
      <c r="F46" s="22" t="s">
        <v>50</v>
      </c>
      <c r="G46" s="22"/>
      <c r="H46" s="22"/>
      <c r="I46" s="22"/>
      <c r="J46" s="22"/>
      <c r="K46" s="14">
        <f>K47+K52+K57</f>
        <v>30706.088630000002</v>
      </c>
      <c r="L46" s="14">
        <f>SUM(L47+L52+L57)</f>
        <v>19334.14747</v>
      </c>
      <c r="M46" s="14">
        <f>SUM(M47)</f>
        <v>29652.145</v>
      </c>
    </row>
    <row r="47" spans="1:13" s="1" customFormat="1" ht="13.5" customHeight="1">
      <c r="A47" s="27" t="s">
        <v>95</v>
      </c>
      <c r="B47" s="27"/>
      <c r="C47" s="27"/>
      <c r="D47" s="27"/>
      <c r="E47" s="27"/>
      <c r="F47" s="28" t="s">
        <v>51</v>
      </c>
      <c r="G47" s="28"/>
      <c r="H47" s="28"/>
      <c r="I47" s="28"/>
      <c r="J47" s="28"/>
      <c r="K47" s="14">
        <f>K48+K50</f>
        <v>27300.100000000002</v>
      </c>
      <c r="L47" s="14">
        <f>SUM(L48+L50)</f>
        <v>2352.045</v>
      </c>
      <c r="M47" s="14">
        <f>SUM(M48+M50)</f>
        <v>29652.145</v>
      </c>
    </row>
    <row r="48" spans="1:13" s="1" customFormat="1" ht="13.5" customHeight="1">
      <c r="A48" s="29" t="s">
        <v>96</v>
      </c>
      <c r="B48" s="29"/>
      <c r="C48" s="29"/>
      <c r="D48" s="29"/>
      <c r="E48" s="29"/>
      <c r="F48" s="26" t="s">
        <v>52</v>
      </c>
      <c r="G48" s="26"/>
      <c r="H48" s="26"/>
      <c r="I48" s="26"/>
      <c r="J48" s="26"/>
      <c r="K48" s="9">
        <f>K49</f>
        <v>5217.7</v>
      </c>
      <c r="L48" s="9">
        <f>SUM(L49)</f>
        <v>0</v>
      </c>
      <c r="M48" s="9">
        <f>SUM(M49)</f>
        <v>5217.7</v>
      </c>
    </row>
    <row r="49" spans="1:13" s="1" customFormat="1" ht="22.5" customHeight="1">
      <c r="A49" s="29" t="s">
        <v>97</v>
      </c>
      <c r="B49" s="29"/>
      <c r="C49" s="29"/>
      <c r="D49" s="29"/>
      <c r="E49" s="29"/>
      <c r="F49" s="26" t="s">
        <v>53</v>
      </c>
      <c r="G49" s="26"/>
      <c r="H49" s="26"/>
      <c r="I49" s="26"/>
      <c r="J49" s="26"/>
      <c r="K49" s="9">
        <v>5217.7</v>
      </c>
      <c r="L49" s="9">
        <v>0</v>
      </c>
      <c r="M49" s="9">
        <f t="shared" si="0"/>
        <v>5217.7</v>
      </c>
    </row>
    <row r="50" spans="1:13" s="1" customFormat="1" ht="22.5" customHeight="1">
      <c r="A50" s="29" t="s">
        <v>98</v>
      </c>
      <c r="B50" s="29"/>
      <c r="C50" s="29"/>
      <c r="D50" s="29"/>
      <c r="E50" s="29"/>
      <c r="F50" s="26" t="s">
        <v>54</v>
      </c>
      <c r="G50" s="26"/>
      <c r="H50" s="26"/>
      <c r="I50" s="26"/>
      <c r="J50" s="26"/>
      <c r="K50" s="9">
        <f>K51</f>
        <v>22082.4</v>
      </c>
      <c r="L50" s="9">
        <f>SUM(L51)</f>
        <v>2352.045</v>
      </c>
      <c r="M50" s="9">
        <f>SUM(M51)</f>
        <v>24434.445</v>
      </c>
    </row>
    <row r="51" spans="1:13" s="1" customFormat="1" ht="21" customHeight="1">
      <c r="A51" s="29" t="s">
        <v>99</v>
      </c>
      <c r="B51" s="29"/>
      <c r="C51" s="29"/>
      <c r="D51" s="29"/>
      <c r="E51" s="29"/>
      <c r="F51" s="26" t="s">
        <v>55</v>
      </c>
      <c r="G51" s="26"/>
      <c r="H51" s="26"/>
      <c r="I51" s="26"/>
      <c r="J51" s="26"/>
      <c r="K51" s="9">
        <v>22082.4</v>
      </c>
      <c r="L51" s="9">
        <v>2352.045</v>
      </c>
      <c r="M51" s="9">
        <f t="shared" si="0"/>
        <v>24434.445</v>
      </c>
    </row>
    <row r="52" spans="1:13" s="1" customFormat="1" ht="13.5" customHeight="1">
      <c r="A52" s="27" t="s">
        <v>100</v>
      </c>
      <c r="B52" s="27"/>
      <c r="C52" s="27"/>
      <c r="D52" s="27"/>
      <c r="E52" s="27"/>
      <c r="F52" s="28" t="s">
        <v>56</v>
      </c>
      <c r="G52" s="28"/>
      <c r="H52" s="28"/>
      <c r="I52" s="28"/>
      <c r="J52" s="28"/>
      <c r="K52" s="14">
        <f>K53+K55</f>
        <v>194.73847</v>
      </c>
      <c r="L52" s="14">
        <f>SUM(L53+L55)</f>
        <v>0.0567</v>
      </c>
      <c r="M52" s="14">
        <f t="shared" si="0"/>
        <v>194.79517</v>
      </c>
    </row>
    <row r="53" spans="1:13" s="1" customFormat="1" ht="24" customHeight="1">
      <c r="A53" s="29" t="s">
        <v>101</v>
      </c>
      <c r="B53" s="29"/>
      <c r="C53" s="29"/>
      <c r="D53" s="29"/>
      <c r="E53" s="29"/>
      <c r="F53" s="26" t="s">
        <v>57</v>
      </c>
      <c r="G53" s="26"/>
      <c r="H53" s="26"/>
      <c r="I53" s="26"/>
      <c r="J53" s="26"/>
      <c r="K53" s="9">
        <f>K54</f>
        <v>0.73847</v>
      </c>
      <c r="L53" s="9">
        <f>SUM(L54)</f>
        <v>0.0567</v>
      </c>
      <c r="M53" s="9">
        <f t="shared" si="0"/>
        <v>0.7951699999999999</v>
      </c>
    </row>
    <row r="54" spans="1:13" s="1" customFormat="1" ht="24" customHeight="1">
      <c r="A54" s="29" t="s">
        <v>102</v>
      </c>
      <c r="B54" s="29"/>
      <c r="C54" s="29"/>
      <c r="D54" s="29"/>
      <c r="E54" s="29"/>
      <c r="F54" s="26" t="s">
        <v>58</v>
      </c>
      <c r="G54" s="26"/>
      <c r="H54" s="26"/>
      <c r="I54" s="26"/>
      <c r="J54" s="26"/>
      <c r="K54" s="9">
        <v>0.73847</v>
      </c>
      <c r="L54" s="9">
        <v>0.0567</v>
      </c>
      <c r="M54" s="9">
        <f t="shared" si="0"/>
        <v>0.7951699999999999</v>
      </c>
    </row>
    <row r="55" spans="1:13" s="1" customFormat="1" ht="24" customHeight="1">
      <c r="A55" s="29" t="s">
        <v>103</v>
      </c>
      <c r="B55" s="29"/>
      <c r="C55" s="29"/>
      <c r="D55" s="29"/>
      <c r="E55" s="29"/>
      <c r="F55" s="26" t="s">
        <v>59</v>
      </c>
      <c r="G55" s="26"/>
      <c r="H55" s="26"/>
      <c r="I55" s="26"/>
      <c r="J55" s="26"/>
      <c r="K55" s="9">
        <f>K56</f>
        <v>194</v>
      </c>
      <c r="L55" s="9">
        <f>SUM(L56)</f>
        <v>0</v>
      </c>
      <c r="M55" s="9">
        <f t="shared" si="0"/>
        <v>194</v>
      </c>
    </row>
    <row r="56" spans="1:13" s="1" customFormat="1" ht="24" customHeight="1">
      <c r="A56" s="29" t="s">
        <v>104</v>
      </c>
      <c r="B56" s="29"/>
      <c r="C56" s="29"/>
      <c r="D56" s="29"/>
      <c r="E56" s="29"/>
      <c r="F56" s="26" t="s">
        <v>60</v>
      </c>
      <c r="G56" s="26"/>
      <c r="H56" s="26"/>
      <c r="I56" s="26"/>
      <c r="J56" s="26"/>
      <c r="K56" s="9">
        <v>194</v>
      </c>
      <c r="L56" s="9">
        <v>0</v>
      </c>
      <c r="M56" s="9">
        <f t="shared" si="0"/>
        <v>194</v>
      </c>
    </row>
    <row r="57" spans="1:13" s="1" customFormat="1" ht="13.5" customHeight="1">
      <c r="A57" s="27" t="s">
        <v>105</v>
      </c>
      <c r="B57" s="27"/>
      <c r="C57" s="27"/>
      <c r="D57" s="27"/>
      <c r="E57" s="27"/>
      <c r="F57" s="28" t="s">
        <v>61</v>
      </c>
      <c r="G57" s="28"/>
      <c r="H57" s="28"/>
      <c r="I57" s="28"/>
      <c r="J57" s="28"/>
      <c r="K57" s="14">
        <f>K58</f>
        <v>3211.25016</v>
      </c>
      <c r="L57" s="14">
        <f>SUM(L58)</f>
        <v>16982.04577</v>
      </c>
      <c r="M57" s="14">
        <f t="shared" si="0"/>
        <v>20193.29593</v>
      </c>
    </row>
    <row r="58" spans="1:13" s="1" customFormat="1" ht="13.5" customHeight="1">
      <c r="A58" s="29" t="s">
        <v>106</v>
      </c>
      <c r="B58" s="29"/>
      <c r="C58" s="29"/>
      <c r="D58" s="29"/>
      <c r="E58" s="29"/>
      <c r="F58" s="26" t="s">
        <v>62</v>
      </c>
      <c r="G58" s="26"/>
      <c r="H58" s="26"/>
      <c r="I58" s="26"/>
      <c r="J58" s="26"/>
      <c r="K58" s="9">
        <f>K59</f>
        <v>3211.25016</v>
      </c>
      <c r="L58" s="9">
        <f>SUM(L59)</f>
        <v>16982.04577</v>
      </c>
      <c r="M58" s="9">
        <f t="shared" si="0"/>
        <v>20193.29593</v>
      </c>
    </row>
    <row r="59" spans="1:13" s="1" customFormat="1" ht="13.5" customHeight="1">
      <c r="A59" s="29" t="s">
        <v>107</v>
      </c>
      <c r="B59" s="29"/>
      <c r="C59" s="29"/>
      <c r="D59" s="29"/>
      <c r="E59" s="29"/>
      <c r="F59" s="26" t="s">
        <v>63</v>
      </c>
      <c r="G59" s="26"/>
      <c r="H59" s="26"/>
      <c r="I59" s="26"/>
      <c r="J59" s="26"/>
      <c r="K59" s="9">
        <v>3211.25016</v>
      </c>
      <c r="L59" s="9">
        <v>16982.04577</v>
      </c>
      <c r="M59" s="9">
        <f t="shared" si="0"/>
        <v>20193.29593</v>
      </c>
    </row>
    <row r="60" spans="1:13" s="1" customFormat="1" ht="15" customHeight="1">
      <c r="A60" s="30" t="s">
        <v>64</v>
      </c>
      <c r="B60" s="31"/>
      <c r="C60" s="31"/>
      <c r="D60" s="31"/>
      <c r="E60" s="31"/>
      <c r="F60" s="31"/>
      <c r="G60" s="31"/>
      <c r="H60" s="31"/>
      <c r="I60" s="31"/>
      <c r="J60" s="32"/>
      <c r="K60" s="10">
        <f>SUM(K45+K10)</f>
        <v>47025.88863</v>
      </c>
      <c r="L60" s="16">
        <f>SUM(L45+L10)</f>
        <v>21575.64252</v>
      </c>
      <c r="M60" s="10">
        <f>SUM(M45+M10)</f>
        <v>68601.53115</v>
      </c>
    </row>
    <row r="61" ht="12.75">
      <c r="L61" s="15"/>
    </row>
  </sheetData>
  <sheetProtection/>
  <mergeCells count="106">
    <mergeCell ref="A57:E57"/>
    <mergeCell ref="F54:J54"/>
    <mergeCell ref="A58:E58"/>
    <mergeCell ref="F58:J58"/>
    <mergeCell ref="A59:E59"/>
    <mergeCell ref="F59:J59"/>
    <mergeCell ref="A60:J60"/>
    <mergeCell ref="A55:E55"/>
    <mergeCell ref="F55:J55"/>
    <mergeCell ref="A56:E56"/>
    <mergeCell ref="F56:J56"/>
    <mergeCell ref="A50:E50"/>
    <mergeCell ref="F50:J50"/>
    <mergeCell ref="A51:E51"/>
    <mergeCell ref="F51:J51"/>
    <mergeCell ref="F57:J57"/>
    <mergeCell ref="A52:E52"/>
    <mergeCell ref="F52:J52"/>
    <mergeCell ref="A53:E53"/>
    <mergeCell ref="F53:J53"/>
    <mergeCell ref="A54:E54"/>
    <mergeCell ref="A47:E47"/>
    <mergeCell ref="F47:J47"/>
    <mergeCell ref="A48:E48"/>
    <mergeCell ref="F48:J48"/>
    <mergeCell ref="A49:E49"/>
    <mergeCell ref="A40:E40"/>
    <mergeCell ref="F40:J40"/>
    <mergeCell ref="F49:J49"/>
    <mergeCell ref="A44:E44"/>
    <mergeCell ref="F44:J44"/>
    <mergeCell ref="A45:E45"/>
    <mergeCell ref="F45:J45"/>
    <mergeCell ref="A46:E46"/>
    <mergeCell ref="F46:J46"/>
    <mergeCell ref="A41:E41"/>
    <mergeCell ref="A37:E37"/>
    <mergeCell ref="F37:J37"/>
    <mergeCell ref="A38:E38"/>
    <mergeCell ref="F38:J38"/>
    <mergeCell ref="A39:E39"/>
    <mergeCell ref="F39:J39"/>
    <mergeCell ref="A34:E34"/>
    <mergeCell ref="F34:J34"/>
    <mergeCell ref="A35:E35"/>
    <mergeCell ref="F35:J35"/>
    <mergeCell ref="A36:E36"/>
    <mergeCell ref="F36:J36"/>
    <mergeCell ref="A31:E31"/>
    <mergeCell ref="F31:J31"/>
    <mergeCell ref="A32:E32"/>
    <mergeCell ref="F32:J32"/>
    <mergeCell ref="A33:E33"/>
    <mergeCell ref="F33:J33"/>
    <mergeCell ref="A29:E29"/>
    <mergeCell ref="F29:J29"/>
    <mergeCell ref="A30:E30"/>
    <mergeCell ref="F30:J30"/>
    <mergeCell ref="A10:E10"/>
    <mergeCell ref="F10:J10"/>
    <mergeCell ref="A26:E26"/>
    <mergeCell ref="F26:J26"/>
    <mergeCell ref="A27:E27"/>
    <mergeCell ref="F27:J27"/>
    <mergeCell ref="A23:E23"/>
    <mergeCell ref="F23:J23"/>
    <mergeCell ref="A24:E24"/>
    <mergeCell ref="F24:J24"/>
    <mergeCell ref="A25:E25"/>
    <mergeCell ref="F25:J25"/>
    <mergeCell ref="A14:E14"/>
    <mergeCell ref="F14:J14"/>
    <mergeCell ref="A20:E20"/>
    <mergeCell ref="F20:J20"/>
    <mergeCell ref="A21:E21"/>
    <mergeCell ref="F21:J21"/>
    <mergeCell ref="A18:E18"/>
    <mergeCell ref="F18:J18"/>
    <mergeCell ref="A15:E15"/>
    <mergeCell ref="F15:J15"/>
    <mergeCell ref="A11:E11"/>
    <mergeCell ref="F11:J11"/>
    <mergeCell ref="A12:E12"/>
    <mergeCell ref="F12:J12"/>
    <mergeCell ref="A13:E13"/>
    <mergeCell ref="F13:J13"/>
    <mergeCell ref="F16:J16"/>
    <mergeCell ref="A17:E17"/>
    <mergeCell ref="F17:J17"/>
    <mergeCell ref="F41:J41"/>
    <mergeCell ref="A42:E42"/>
    <mergeCell ref="F42:J42"/>
    <mergeCell ref="A22:E22"/>
    <mergeCell ref="F22:J22"/>
    <mergeCell ref="A28:E28"/>
    <mergeCell ref="F28:J28"/>
    <mergeCell ref="A43:E43"/>
    <mergeCell ref="F43:J43"/>
    <mergeCell ref="A6:K6"/>
    <mergeCell ref="A8:E8"/>
    <mergeCell ref="F8:J8"/>
    <mergeCell ref="A9:E9"/>
    <mergeCell ref="F9:J9"/>
    <mergeCell ref="A19:E19"/>
    <mergeCell ref="F19:J19"/>
    <mergeCell ref="A16:E16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64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2018-12-13T05:14:50Z</cp:lastPrinted>
  <dcterms:created xsi:type="dcterms:W3CDTF">2018-11-15T06:36:58Z</dcterms:created>
  <dcterms:modified xsi:type="dcterms:W3CDTF">2019-11-19T09:53:34Z</dcterms:modified>
  <cp:category/>
  <cp:version/>
  <cp:contentType/>
  <cp:contentStatus/>
</cp:coreProperties>
</file>