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'Лист1'!$A$1:$L$56</definedName>
  </definedNames>
  <calcPr fullCalcOnLoad="1"/>
</workbook>
</file>

<file path=xl/sharedStrings.xml><?xml version="1.0" encoding="utf-8"?>
<sst xmlns="http://schemas.openxmlformats.org/spreadsheetml/2006/main" count="280" uniqueCount="39">
  <si>
    <t>Таблица 2</t>
  </si>
  <si>
    <t>Перечень программных мероприятий</t>
  </si>
  <si>
    <t>№ п/п</t>
  </si>
  <si>
    <t xml:space="preserve">Мероприятия муниципальной программы </t>
  </si>
  <si>
    <t>Ответственный исполнитель/ соисполнитель</t>
  </si>
  <si>
    <t xml:space="preserve">Источники финансирования </t>
  </si>
  <si>
    <t>Финансовые затраты на реализацию (тыс. рублей)</t>
  </si>
  <si>
    <t>Всего</t>
  </si>
  <si>
    <t>в том числе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</si>
  <si>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</si>
  <si>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</si>
  <si>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</si>
  <si>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</si>
  <si>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</si>
  <si>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</si>
  <si>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</si>
  <si>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1.</t>
  </si>
  <si>
    <t xml:space="preserve">МУ "Администрация поселения Сентябрьский"/МКУ "Управление по делам администрации"
</t>
  </si>
  <si>
    <t>всего</t>
  </si>
  <si>
    <t>бюджет автономного округа</t>
  </si>
  <si>
    <t>бюджет Нефтеюганского района</t>
  </si>
  <si>
    <t>бюджет сельского поселения</t>
  </si>
  <si>
    <t>иные источники</t>
  </si>
  <si>
    <t>2.</t>
  </si>
  <si>
    <t>МУ "Администрация поселения Сентябрьский"</t>
  </si>
  <si>
    <t xml:space="preserve">МУ "Администрация поселения Сентябрьский"
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</si>
  <si>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</si>
  <si>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</si>
  <si>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</si>
  <si>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</si>
  <si>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 (Муниципальное учреждение «Администрация  сельского поселения Сентябрьский»)</t>
  </si>
  <si>
    <t>Соисполнитель 1 (МКУ «Управление по делам администрации»)</t>
  </si>
  <si>
    <t>-</t>
  </si>
  <si>
    <t>Мероприятие 1
Обеспечение деятельности для эффективного и качественного исполнения полномочий и функций Администрации поселения (показатель №1,3,4,6)</t>
  </si>
  <si>
    <t>Мероприятие 2
Управление муниципальными финансами, межбюджетные отношения (показатель №1,5)</t>
  </si>
  <si>
    <t>Мероприятие 3
Повышение квалификации, формирование резервов управленческих кадров Администрации поселения (показатель №1,2)</t>
  </si>
  <si>
    <t>3.</t>
  </si>
  <si>
    <t>Мероприятие 4
Осуществление деятельности по обращению с животными без владельца</t>
  </si>
  <si>
    <t>4.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</si>
</sst>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000"/>
    <numFmt numFmtId="166" formatCode="_-* #,##0.000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vertical="top" wrapText="1"/>
      <protection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165" fontId="41" fillId="0" borderId="10" xfId="0" applyNumberFormat="1" applyFont="1" applyBorder="1" applyAlignment="1">
      <alignment horizontal="right" vertical="center"/>
    </xf>
    <xf numFmtId="165" fontId="4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165" fontId="2" fillId="0" borderId="10" xfId="0" applyNumberFormat="1" applyFont="1" applyBorder="1" applyAlignment="1" applyProtection="1">
      <alignment horizontal="right" vertical="center" wrapText="1"/>
      <protection/>
    </xf>
    <xf numFmtId="0" fontId="41" fillId="0" borderId="10" xfId="0" applyFont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horizontal="left"/>
    </xf>
    <xf numFmtId="165" fontId="42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65" fontId="3" fillId="0" borderId="10" xfId="53" applyNumberFormat="1" applyFont="1" applyFill="1" applyBorder="1" applyAlignment="1">
      <alignment horizontal="center" vertical="center"/>
      <protection/>
    </xf>
    <xf numFmtId="165" fontId="2" fillId="0" borderId="10" xfId="53" applyNumberFormat="1" applyFont="1" applyFill="1" applyBorder="1" applyAlignment="1">
      <alignment horizontal="center" vertical="center"/>
      <protection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left" vertical="top" wrapText="1"/>
      <protection/>
    </xf>
    <xf numFmtId="49" fontId="2" fillId="0" borderId="15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49" fontId="2" fillId="0" borderId="17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Border="1" applyAlignment="1" applyProtection="1">
      <alignment horizontal="left" vertical="top" wrapText="1"/>
      <protection/>
    </xf>
    <xf numFmtId="49" fontId="2" fillId="0" borderId="18" xfId="0" applyNumberFormat="1" applyFont="1" applyBorder="1" applyAlignment="1" applyProtection="1">
      <alignment horizontal="left" vertical="top" wrapText="1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2" fillId="0" borderId="20" xfId="0" applyNumberFormat="1" applyFont="1" applyBorder="1" applyAlignment="1" applyProtection="1">
      <alignment horizontal="left" vertical="top" wrapText="1"/>
      <protection/>
    </xf>
    <xf numFmtId="49" fontId="2" fillId="0" borderId="21" xfId="0" applyNumberFormat="1" applyFont="1" applyBorder="1" applyAlignment="1" applyProtection="1">
      <alignment horizontal="left" vertical="top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41" fillId="0" borderId="22" xfId="44" applyFont="1" applyBorder="1" applyAlignment="1">
      <alignment horizontal="center" vertical="center"/>
    </xf>
    <xf numFmtId="164" fontId="41" fillId="0" borderId="23" xfId="44" applyFont="1" applyBorder="1" applyAlignment="1">
      <alignment horizontal="center" vertical="center"/>
    </xf>
    <xf numFmtId="164" fontId="41" fillId="0" borderId="24" xfId="44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49" fontId="2" fillId="0" borderId="23" xfId="0" applyNumberFormat="1" applyFont="1" applyBorder="1" applyAlignment="1" applyProtection="1">
      <alignment horizontal="left" vertical="top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center" vertical="top" wrapText="1"/>
      <protection/>
    </xf>
    <xf numFmtId="49" fontId="2" fillId="0" borderId="23" xfId="0" applyNumberFormat="1" applyFont="1" applyBorder="1" applyAlignment="1" applyProtection="1">
      <alignment horizontal="center" vertical="top" wrapText="1"/>
      <protection/>
    </xf>
    <xf numFmtId="49" fontId="2" fillId="0" borderId="24" xfId="0" applyNumberFormat="1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zoomScalePageLayoutView="0" workbookViewId="0" topLeftCell="A34">
      <selection activeCell="H47" sqref="H47"/>
    </sheetView>
  </sheetViews>
  <sheetFormatPr defaultColWidth="9.140625" defaultRowHeight="15"/>
  <cols>
    <col min="1" max="1" width="6.00390625" style="0" customWidth="1"/>
    <col min="2" max="2" width="39.57421875" style="0" customWidth="1"/>
    <col min="3" max="3" width="26.7109375" style="0" customWidth="1"/>
    <col min="4" max="4" width="22.8515625" style="0" customWidth="1"/>
    <col min="5" max="5" width="14.8515625" style="0" customWidth="1"/>
    <col min="6" max="6" width="14.421875" style="0" customWidth="1"/>
    <col min="7" max="8" width="13.421875" style="0" customWidth="1"/>
    <col min="9" max="9" width="13.28125" style="0" customWidth="1"/>
    <col min="10" max="10" width="13.7109375" style="0" customWidth="1"/>
    <col min="11" max="11" width="13.57421875" style="0" customWidth="1"/>
    <col min="12" max="12" width="14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 t="s">
        <v>0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39" t="s">
        <v>2</v>
      </c>
      <c r="B6" s="39" t="s">
        <v>3</v>
      </c>
      <c r="C6" s="27" t="s">
        <v>4</v>
      </c>
      <c r="D6" s="27" t="s">
        <v>5</v>
      </c>
      <c r="E6" s="47" t="s">
        <v>6</v>
      </c>
      <c r="F6" s="48"/>
      <c r="G6" s="48"/>
      <c r="H6" s="48"/>
      <c r="I6" s="48"/>
      <c r="J6" s="48"/>
      <c r="K6" s="48"/>
      <c r="L6" s="49"/>
    </row>
    <row r="7" spans="1:12" ht="15">
      <c r="A7" s="40"/>
      <c r="B7" s="40"/>
      <c r="C7" s="28"/>
      <c r="D7" s="28"/>
      <c r="E7" s="39" t="s">
        <v>7</v>
      </c>
      <c r="F7" s="50" t="s">
        <v>8</v>
      </c>
      <c r="G7" s="51"/>
      <c r="H7" s="51"/>
      <c r="I7" s="51"/>
      <c r="J7" s="51"/>
      <c r="K7" s="51"/>
      <c r="L7" s="52"/>
    </row>
    <row r="8" spans="1:12" ht="15">
      <c r="A8" s="41"/>
      <c r="B8" s="41"/>
      <c r="C8" s="29"/>
      <c r="D8" s="29"/>
      <c r="E8" s="41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8" t="s">
        <v>15</v>
      </c>
    </row>
    <row r="9" spans="1:1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">
      <c r="A10" s="39" t="s">
        <v>16</v>
      </c>
      <c r="B10" s="42" t="s">
        <v>33</v>
      </c>
      <c r="C10" s="27" t="s">
        <v>17</v>
      </c>
      <c r="D10" s="5" t="s">
        <v>18</v>
      </c>
      <c r="E10" s="12">
        <f>SUM(F10:L10)</f>
        <v>113523.66476</v>
      </c>
      <c r="F10" s="12">
        <f aca="true" t="shared" si="0" ref="F10:L10">SUM(F11:F14)</f>
        <v>20316.88474</v>
      </c>
      <c r="G10" s="12">
        <f t="shared" si="0"/>
        <v>20575.71309</v>
      </c>
      <c r="H10" s="12">
        <f>SUM(H11:H14)</f>
        <v>15531.2</v>
      </c>
      <c r="I10" s="12">
        <f>SUM(I11:I14)</f>
        <v>14930</v>
      </c>
      <c r="J10" s="12">
        <f t="shared" si="0"/>
        <v>15039.86693</v>
      </c>
      <c r="K10" s="12">
        <f t="shared" si="0"/>
        <v>13565</v>
      </c>
      <c r="L10" s="12">
        <f t="shared" si="0"/>
        <v>13565</v>
      </c>
    </row>
    <row r="11" spans="1:12" ht="29.25" customHeight="1">
      <c r="A11" s="40"/>
      <c r="B11" s="43"/>
      <c r="C11" s="28"/>
      <c r="D11" s="6" t="s">
        <v>19</v>
      </c>
      <c r="E11" s="12" t="s">
        <v>32</v>
      </c>
      <c r="F11" s="12" t="s">
        <v>32</v>
      </c>
      <c r="G11" s="12" t="s">
        <v>32</v>
      </c>
      <c r="H11" s="12" t="s">
        <v>32</v>
      </c>
      <c r="I11" s="12" t="s">
        <v>32</v>
      </c>
      <c r="J11" s="12" t="s">
        <v>32</v>
      </c>
      <c r="K11" s="12" t="s">
        <v>32</v>
      </c>
      <c r="L11" s="12" t="s">
        <v>32</v>
      </c>
    </row>
    <row r="12" spans="1:12" ht="27.75" customHeight="1">
      <c r="A12" s="40"/>
      <c r="B12" s="43"/>
      <c r="C12" s="28"/>
      <c r="D12" s="6" t="s">
        <v>20</v>
      </c>
      <c r="E12" s="12" t="s">
        <v>32</v>
      </c>
      <c r="F12" s="12" t="s">
        <v>32</v>
      </c>
      <c r="G12" s="12" t="s">
        <v>32</v>
      </c>
      <c r="H12" s="12" t="s">
        <v>32</v>
      </c>
      <c r="I12" s="12" t="s">
        <v>32</v>
      </c>
      <c r="J12" s="12" t="s">
        <v>32</v>
      </c>
      <c r="K12" s="12" t="s">
        <v>32</v>
      </c>
      <c r="L12" s="12" t="s">
        <v>32</v>
      </c>
    </row>
    <row r="13" spans="1:12" ht="31.5" customHeight="1">
      <c r="A13" s="40"/>
      <c r="B13" s="43"/>
      <c r="C13" s="28"/>
      <c r="D13" s="6" t="s">
        <v>21</v>
      </c>
      <c r="E13" s="12">
        <f>SUM(F13:L13)</f>
        <v>113523.66476</v>
      </c>
      <c r="F13" s="12">
        <v>20316.88474</v>
      </c>
      <c r="G13" s="12">
        <v>20575.71309</v>
      </c>
      <c r="H13" s="19">
        <v>15531.2</v>
      </c>
      <c r="I13" s="19">
        <v>14930</v>
      </c>
      <c r="J13" s="19">
        <v>15039.86693</v>
      </c>
      <c r="K13" s="12">
        <v>13565</v>
      </c>
      <c r="L13" s="12">
        <v>13565</v>
      </c>
    </row>
    <row r="14" spans="1:12" ht="16.5" customHeight="1">
      <c r="A14" s="41"/>
      <c r="B14" s="44"/>
      <c r="C14" s="29"/>
      <c r="D14" s="7" t="s">
        <v>22</v>
      </c>
      <c r="E14" s="12" t="s">
        <v>32</v>
      </c>
      <c r="F14" s="12" t="s">
        <v>32</v>
      </c>
      <c r="G14" s="12" t="s">
        <v>32</v>
      </c>
      <c r="H14" s="12" t="s">
        <v>32</v>
      </c>
      <c r="I14" s="12" t="s">
        <v>32</v>
      </c>
      <c r="J14" s="12" t="s">
        <v>32</v>
      </c>
      <c r="K14" s="12" t="s">
        <v>32</v>
      </c>
      <c r="L14" s="12" t="s">
        <v>32</v>
      </c>
    </row>
    <row r="15" spans="1:12" ht="15">
      <c r="A15" s="39" t="s">
        <v>23</v>
      </c>
      <c r="B15" s="53" t="s">
        <v>34</v>
      </c>
      <c r="C15" s="27" t="s">
        <v>24</v>
      </c>
      <c r="D15" s="5" t="s">
        <v>18</v>
      </c>
      <c r="E15" s="12">
        <f>SUM(F15:L15)</f>
        <v>59159.48072</v>
      </c>
      <c r="F15" s="12">
        <f>SUM(F16:F19)</f>
        <v>21636.62732</v>
      </c>
      <c r="G15" s="12">
        <v>22619.25421</v>
      </c>
      <c r="H15" s="12">
        <v>14903.59919</v>
      </c>
      <c r="I15" s="12" t="s">
        <v>32</v>
      </c>
      <c r="J15" s="12" t="s">
        <v>32</v>
      </c>
      <c r="K15" s="12" t="s">
        <v>32</v>
      </c>
      <c r="L15" s="12" t="s">
        <v>32</v>
      </c>
    </row>
    <row r="16" spans="1:12" ht="27.75" customHeight="1">
      <c r="A16" s="40"/>
      <c r="B16" s="54"/>
      <c r="C16" s="28"/>
      <c r="D16" s="6" t="s">
        <v>19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12" t="s">
        <v>32</v>
      </c>
    </row>
    <row r="17" spans="1:12" ht="28.5" customHeight="1">
      <c r="A17" s="40"/>
      <c r="B17" s="54"/>
      <c r="C17" s="28"/>
      <c r="D17" s="6" t="s">
        <v>20</v>
      </c>
      <c r="E17" s="12" t="s">
        <v>32</v>
      </c>
      <c r="F17" s="12" t="s">
        <v>32</v>
      </c>
      <c r="G17" s="12" t="s">
        <v>32</v>
      </c>
      <c r="H17" s="12" t="s">
        <v>32</v>
      </c>
      <c r="I17" s="12" t="s">
        <v>32</v>
      </c>
      <c r="J17" s="12" t="s">
        <v>32</v>
      </c>
      <c r="K17" s="12" t="s">
        <v>32</v>
      </c>
      <c r="L17" s="12" t="s">
        <v>32</v>
      </c>
    </row>
    <row r="18" spans="1:12" ht="27" customHeight="1">
      <c r="A18" s="40"/>
      <c r="B18" s="54"/>
      <c r="C18" s="28"/>
      <c r="D18" s="6" t="s">
        <v>21</v>
      </c>
      <c r="E18" s="12">
        <f>SUM(F18:L18)</f>
        <v>59159.48072</v>
      </c>
      <c r="F18" s="12">
        <v>21636.62732</v>
      </c>
      <c r="G18" s="12">
        <v>22619.25421</v>
      </c>
      <c r="H18" s="12">
        <v>14903.59919</v>
      </c>
      <c r="I18" s="12" t="s">
        <v>32</v>
      </c>
      <c r="J18" s="12" t="s">
        <v>32</v>
      </c>
      <c r="K18" s="12" t="s">
        <v>32</v>
      </c>
      <c r="L18" s="12" t="s">
        <v>32</v>
      </c>
    </row>
    <row r="19" spans="1:12" ht="15.75" customHeight="1">
      <c r="A19" s="41"/>
      <c r="B19" s="55"/>
      <c r="C19" s="29"/>
      <c r="D19" s="7" t="s">
        <v>22</v>
      </c>
      <c r="E19" s="12" t="s">
        <v>32</v>
      </c>
      <c r="F19" s="12" t="s">
        <v>32</v>
      </c>
      <c r="G19" s="12" t="s">
        <v>32</v>
      </c>
      <c r="H19" s="12" t="s">
        <v>32</v>
      </c>
      <c r="I19" s="12" t="s">
        <v>32</v>
      </c>
      <c r="J19" s="12" t="s">
        <v>32</v>
      </c>
      <c r="K19" s="12" t="s">
        <v>32</v>
      </c>
      <c r="L19" s="12" t="s">
        <v>32</v>
      </c>
    </row>
    <row r="20" spans="1:12" ht="15">
      <c r="A20" s="39" t="s">
        <v>36</v>
      </c>
      <c r="B20" s="53" t="s">
        <v>35</v>
      </c>
      <c r="C20" s="27" t="s">
        <v>25</v>
      </c>
      <c r="D20" s="5" t="s">
        <v>18</v>
      </c>
      <c r="E20" s="12">
        <f>SUM(F20:L20)</f>
        <v>398.569</v>
      </c>
      <c r="F20" s="12">
        <f aca="true" t="shared" si="1" ref="F20:L20">SUM(F21:F24)</f>
        <v>113.569</v>
      </c>
      <c r="G20" s="12">
        <f t="shared" si="1"/>
        <v>15</v>
      </c>
      <c r="H20" s="12">
        <f>SUM(H21:H24)</f>
        <v>30</v>
      </c>
      <c r="I20" s="12">
        <f t="shared" si="1"/>
        <v>30</v>
      </c>
      <c r="J20" s="12">
        <f t="shared" si="1"/>
        <v>30</v>
      </c>
      <c r="K20" s="12">
        <f t="shared" si="1"/>
        <v>90</v>
      </c>
      <c r="L20" s="12">
        <f t="shared" si="1"/>
        <v>90</v>
      </c>
    </row>
    <row r="21" spans="1:12" ht="28.5" customHeight="1">
      <c r="A21" s="40"/>
      <c r="B21" s="56"/>
      <c r="C21" s="28"/>
      <c r="D21" s="6" t="s">
        <v>19</v>
      </c>
      <c r="E21" s="12" t="s">
        <v>32</v>
      </c>
      <c r="F21" s="12" t="s">
        <v>32</v>
      </c>
      <c r="G21" s="12" t="s">
        <v>32</v>
      </c>
      <c r="H21" s="12" t="s">
        <v>32</v>
      </c>
      <c r="I21" s="12" t="s">
        <v>32</v>
      </c>
      <c r="J21" s="12" t="s">
        <v>32</v>
      </c>
      <c r="K21" s="12" t="s">
        <v>32</v>
      </c>
      <c r="L21" s="12" t="s">
        <v>32</v>
      </c>
    </row>
    <row r="22" spans="1:12" ht="30" customHeight="1">
      <c r="A22" s="40"/>
      <c r="B22" s="56"/>
      <c r="C22" s="28"/>
      <c r="D22" s="6" t="s">
        <v>20</v>
      </c>
      <c r="E22" s="12">
        <f>SUM(F22:L22)</f>
        <v>49.2</v>
      </c>
      <c r="F22" s="12">
        <v>49.2</v>
      </c>
      <c r="G22" s="12" t="s">
        <v>32</v>
      </c>
      <c r="H22" s="12" t="s">
        <v>32</v>
      </c>
      <c r="I22" s="12" t="s">
        <v>32</v>
      </c>
      <c r="J22" s="12" t="s">
        <v>32</v>
      </c>
      <c r="K22" s="12" t="s">
        <v>32</v>
      </c>
      <c r="L22" s="12" t="s">
        <v>32</v>
      </c>
    </row>
    <row r="23" spans="1:12" ht="29.25" customHeight="1">
      <c r="A23" s="40"/>
      <c r="B23" s="56"/>
      <c r="C23" s="28"/>
      <c r="D23" s="6" t="s">
        <v>21</v>
      </c>
      <c r="E23" s="12">
        <f>SUM(F23:L23)</f>
        <v>349.369</v>
      </c>
      <c r="F23" s="12">
        <v>64.369</v>
      </c>
      <c r="G23" s="12">
        <v>15</v>
      </c>
      <c r="H23" s="19">
        <v>30</v>
      </c>
      <c r="I23" s="19">
        <v>30</v>
      </c>
      <c r="J23" s="19">
        <v>30</v>
      </c>
      <c r="K23" s="12">
        <v>90</v>
      </c>
      <c r="L23" s="12">
        <v>90</v>
      </c>
    </row>
    <row r="24" spans="1:12" ht="16.5" customHeight="1">
      <c r="A24" s="41"/>
      <c r="B24" s="57"/>
      <c r="C24" s="29"/>
      <c r="D24" s="7" t="s">
        <v>22</v>
      </c>
      <c r="E24" s="12" t="s">
        <v>32</v>
      </c>
      <c r="F24" s="12" t="s">
        <v>32</v>
      </c>
      <c r="G24" s="12" t="s">
        <v>32</v>
      </c>
      <c r="H24" s="12" t="s">
        <v>32</v>
      </c>
      <c r="I24" s="12" t="s">
        <v>32</v>
      </c>
      <c r="J24" s="12" t="s">
        <v>32</v>
      </c>
      <c r="K24" s="12" t="s">
        <v>32</v>
      </c>
      <c r="L24" s="12" t="s">
        <v>32</v>
      </c>
    </row>
    <row r="25" spans="1:12" s="22" customFormat="1" ht="64.5" customHeight="1">
      <c r="A25" s="45" t="s">
        <v>38</v>
      </c>
      <c r="B25" s="53" t="s">
        <v>37</v>
      </c>
      <c r="C25" s="26" t="s">
        <v>24</v>
      </c>
      <c r="D25" s="5" t="s">
        <v>18</v>
      </c>
      <c r="E25" s="12">
        <f>SUM(F25:L25)</f>
        <v>99.49680000000001</v>
      </c>
      <c r="F25" s="12">
        <f aca="true" t="shared" si="2" ref="F25:L25">SUM(F26:F29)</f>
        <v>0</v>
      </c>
      <c r="G25" s="12">
        <f t="shared" si="2"/>
        <v>0</v>
      </c>
      <c r="H25" s="12">
        <f t="shared" si="2"/>
        <v>32.3641</v>
      </c>
      <c r="I25" s="12">
        <f t="shared" si="2"/>
        <v>33.3037</v>
      </c>
      <c r="J25" s="12">
        <f t="shared" si="2"/>
        <v>33.829</v>
      </c>
      <c r="K25" s="12">
        <f t="shared" si="2"/>
        <v>0</v>
      </c>
      <c r="L25" s="12">
        <f t="shared" si="2"/>
        <v>0</v>
      </c>
    </row>
    <row r="26" spans="1:12" s="22" customFormat="1" ht="36" customHeight="1">
      <c r="A26" s="45"/>
      <c r="B26" s="54"/>
      <c r="C26" s="26"/>
      <c r="D26" s="6" t="s">
        <v>19</v>
      </c>
      <c r="E26" s="12">
        <f>SUM(H26+I26+J26)</f>
        <v>99.49680000000001</v>
      </c>
      <c r="F26" s="12" t="s">
        <v>32</v>
      </c>
      <c r="G26" s="12" t="s">
        <v>32</v>
      </c>
      <c r="H26" s="24">
        <v>32.3641</v>
      </c>
      <c r="I26" s="24">
        <v>33.3037</v>
      </c>
      <c r="J26" s="24">
        <v>33.829</v>
      </c>
      <c r="K26" s="12" t="s">
        <v>32</v>
      </c>
      <c r="L26" s="12" t="s">
        <v>32</v>
      </c>
    </row>
    <row r="27" spans="1:12" s="22" customFormat="1" ht="29.25" customHeight="1">
      <c r="A27" s="45"/>
      <c r="B27" s="54"/>
      <c r="C27" s="26"/>
      <c r="D27" s="6" t="s">
        <v>20</v>
      </c>
      <c r="E27" s="12">
        <f>SUM(F27:L27)</f>
        <v>0</v>
      </c>
      <c r="F27" s="12"/>
      <c r="G27" s="12" t="s">
        <v>32</v>
      </c>
      <c r="H27" s="24"/>
      <c r="I27" s="24"/>
      <c r="J27" s="24"/>
      <c r="K27" s="12" t="s">
        <v>32</v>
      </c>
      <c r="L27" s="12" t="s">
        <v>32</v>
      </c>
    </row>
    <row r="28" spans="1:12" s="22" customFormat="1" ht="31.5" customHeight="1">
      <c r="A28" s="45"/>
      <c r="B28" s="54"/>
      <c r="C28" s="26"/>
      <c r="D28" s="6" t="s">
        <v>21</v>
      </c>
      <c r="E28" s="12">
        <f>SUM(F28:L28)</f>
        <v>0</v>
      </c>
      <c r="F28" s="12"/>
      <c r="G28" s="12"/>
      <c r="H28" s="19"/>
      <c r="I28" s="19"/>
      <c r="J28" s="19"/>
      <c r="K28" s="12"/>
      <c r="L28" s="12"/>
    </row>
    <row r="29" spans="1:12" s="22" customFormat="1" ht="29.25" customHeight="1">
      <c r="A29" s="45"/>
      <c r="B29" s="55"/>
      <c r="C29" s="26"/>
      <c r="D29" s="7" t="s">
        <v>22</v>
      </c>
      <c r="E29" s="12" t="s">
        <v>32</v>
      </c>
      <c r="F29" s="12" t="s">
        <v>32</v>
      </c>
      <c r="G29" s="12" t="s">
        <v>32</v>
      </c>
      <c r="H29" s="12" t="s">
        <v>32</v>
      </c>
      <c r="I29" s="12" t="s">
        <v>32</v>
      </c>
      <c r="J29" s="12" t="s">
        <v>32</v>
      </c>
      <c r="K29" s="12" t="s">
        <v>32</v>
      </c>
      <c r="L29" s="12" t="s">
        <v>32</v>
      </c>
    </row>
    <row r="30" spans="1:12" ht="15">
      <c r="A30" s="39"/>
      <c r="B30" s="58" t="s">
        <v>26</v>
      </c>
      <c r="C30" s="59"/>
      <c r="D30" s="20" t="s">
        <v>18</v>
      </c>
      <c r="E30" s="21">
        <f>E20+E15+E10+E25</f>
        <v>173181.21128</v>
      </c>
      <c r="F30" s="21">
        <f>F20+F15+F10+F25</f>
        <v>42067.08106</v>
      </c>
      <c r="G30" s="21">
        <f>SUM(G10+G15+G20)</f>
        <v>43209.967300000004</v>
      </c>
      <c r="H30" s="21">
        <f>SUM(H10+H15+H20+H25)</f>
        <v>30497.16329</v>
      </c>
      <c r="I30" s="21">
        <f>I20+I10+I25</f>
        <v>14993.3037</v>
      </c>
      <c r="J30" s="21">
        <f>J20+J10+J25</f>
        <v>15103.69593</v>
      </c>
      <c r="K30" s="21">
        <f>K20+K10</f>
        <v>13655</v>
      </c>
      <c r="L30" s="21">
        <f>L20+L10</f>
        <v>13655</v>
      </c>
    </row>
    <row r="31" spans="1:12" ht="28.5" customHeight="1">
      <c r="A31" s="40"/>
      <c r="B31" s="60"/>
      <c r="C31" s="61"/>
      <c r="D31" s="10" t="s">
        <v>19</v>
      </c>
      <c r="E31" s="13">
        <f>SUM(H31+I31+J31)</f>
        <v>99.49680000000001</v>
      </c>
      <c r="F31" s="12" t="s">
        <v>32</v>
      </c>
      <c r="G31" s="12" t="s">
        <v>32</v>
      </c>
      <c r="H31" s="23">
        <v>32.3641</v>
      </c>
      <c r="I31" s="23">
        <v>33.3037</v>
      </c>
      <c r="J31" s="23">
        <v>33.829</v>
      </c>
      <c r="K31" s="12" t="s">
        <v>32</v>
      </c>
      <c r="L31" s="12" t="s">
        <v>32</v>
      </c>
    </row>
    <row r="32" spans="1:12" ht="43.5" customHeight="1">
      <c r="A32" s="40"/>
      <c r="B32" s="60"/>
      <c r="C32" s="61"/>
      <c r="D32" s="10" t="s">
        <v>20</v>
      </c>
      <c r="E32" s="13">
        <f>SUM(F32:L32)</f>
        <v>49.2</v>
      </c>
      <c r="F32" s="13">
        <v>49.2</v>
      </c>
      <c r="G32" s="13" t="s">
        <v>32</v>
      </c>
      <c r="H32" s="23"/>
      <c r="I32" s="23"/>
      <c r="J32" s="23"/>
      <c r="K32" s="13" t="str">
        <f>K22</f>
        <v>-</v>
      </c>
      <c r="L32" s="13" t="str">
        <f>L22</f>
        <v>-</v>
      </c>
    </row>
    <row r="33" spans="1:12" ht="29.25" customHeight="1">
      <c r="A33" s="40"/>
      <c r="B33" s="60"/>
      <c r="C33" s="61"/>
      <c r="D33" s="10" t="s">
        <v>21</v>
      </c>
      <c r="E33" s="13">
        <f>E23+E18+E13</f>
        <v>173032.51448</v>
      </c>
      <c r="F33" s="13">
        <f>F23+F18+F13</f>
        <v>42017.88106</v>
      </c>
      <c r="G33" s="13">
        <f>SUM(G13+G18+G23)</f>
        <v>43209.967300000004</v>
      </c>
      <c r="H33" s="13">
        <f>SUM(H30-H31)</f>
        <v>30464.79919</v>
      </c>
      <c r="I33" s="13">
        <f>I23+I13</f>
        <v>14960</v>
      </c>
      <c r="J33" s="13">
        <f>J23+J13</f>
        <v>15069.86693</v>
      </c>
      <c r="K33" s="13">
        <f>K23+K13</f>
        <v>13655</v>
      </c>
      <c r="L33" s="13">
        <f>L23+L13</f>
        <v>13655</v>
      </c>
    </row>
    <row r="34" spans="1:12" ht="15.75" customHeight="1">
      <c r="A34" s="41"/>
      <c r="B34" s="62"/>
      <c r="C34" s="63"/>
      <c r="D34" s="11" t="s">
        <v>22</v>
      </c>
      <c r="E34" s="12" t="s">
        <v>32</v>
      </c>
      <c r="F34" s="12" t="s">
        <v>32</v>
      </c>
      <c r="G34" s="12" t="s">
        <v>32</v>
      </c>
      <c r="H34" s="12" t="s">
        <v>32</v>
      </c>
      <c r="I34" s="12" t="s">
        <v>32</v>
      </c>
      <c r="J34" s="12" t="s">
        <v>32</v>
      </c>
      <c r="K34" s="12" t="s">
        <v>32</v>
      </c>
      <c r="L34" s="12" t="s">
        <v>32</v>
      </c>
    </row>
    <row r="35" spans="1:12" ht="15">
      <c r="A35" s="67" t="s">
        <v>27</v>
      </c>
      <c r="B35" s="68"/>
      <c r="C35" s="69"/>
      <c r="D35" s="8"/>
      <c r="E35" s="14"/>
      <c r="F35" s="14"/>
      <c r="G35" s="14"/>
      <c r="H35" s="14"/>
      <c r="I35" s="14"/>
      <c r="J35" s="15"/>
      <c r="K35" s="15"/>
      <c r="L35" s="15"/>
    </row>
    <row r="36" spans="1:12" ht="15">
      <c r="A36" s="30" t="s">
        <v>28</v>
      </c>
      <c r="B36" s="31"/>
      <c r="C36" s="32"/>
      <c r="D36" s="9" t="s">
        <v>18</v>
      </c>
      <c r="E36" s="12" t="s">
        <v>32</v>
      </c>
      <c r="F36" s="12" t="s">
        <v>32</v>
      </c>
      <c r="G36" s="12" t="s">
        <v>32</v>
      </c>
      <c r="H36" s="12" t="s">
        <v>32</v>
      </c>
      <c r="I36" s="12" t="s">
        <v>32</v>
      </c>
      <c r="J36" s="12" t="s">
        <v>32</v>
      </c>
      <c r="K36" s="12" t="s">
        <v>32</v>
      </c>
      <c r="L36" s="12" t="s">
        <v>32</v>
      </c>
    </row>
    <row r="37" spans="1:12" ht="27.75" customHeight="1">
      <c r="A37" s="33"/>
      <c r="B37" s="34"/>
      <c r="C37" s="35"/>
      <c r="D37" s="6" t="s">
        <v>19</v>
      </c>
      <c r="E37" s="12" t="s">
        <v>32</v>
      </c>
      <c r="F37" s="12" t="s">
        <v>32</v>
      </c>
      <c r="G37" s="12" t="s">
        <v>32</v>
      </c>
      <c r="H37" s="12" t="s">
        <v>32</v>
      </c>
      <c r="I37" s="12" t="s">
        <v>32</v>
      </c>
      <c r="J37" s="12" t="s">
        <v>32</v>
      </c>
      <c r="K37" s="12" t="s">
        <v>32</v>
      </c>
      <c r="L37" s="12" t="s">
        <v>32</v>
      </c>
    </row>
    <row r="38" spans="1:12" ht="27" customHeight="1">
      <c r="A38" s="33"/>
      <c r="B38" s="34"/>
      <c r="C38" s="35"/>
      <c r="D38" s="6" t="s">
        <v>20</v>
      </c>
      <c r="E38" s="12" t="s">
        <v>32</v>
      </c>
      <c r="F38" s="12" t="s">
        <v>32</v>
      </c>
      <c r="G38" s="12" t="s">
        <v>32</v>
      </c>
      <c r="H38" s="12" t="s">
        <v>32</v>
      </c>
      <c r="I38" s="12" t="s">
        <v>32</v>
      </c>
      <c r="J38" s="12" t="s">
        <v>32</v>
      </c>
      <c r="K38" s="12" t="s">
        <v>32</v>
      </c>
      <c r="L38" s="12" t="s">
        <v>32</v>
      </c>
    </row>
    <row r="39" spans="1:12" ht="28.5" customHeight="1">
      <c r="A39" s="33"/>
      <c r="B39" s="34"/>
      <c r="C39" s="35"/>
      <c r="D39" s="6" t="s">
        <v>21</v>
      </c>
      <c r="E39" s="12" t="s">
        <v>32</v>
      </c>
      <c r="F39" s="12" t="s">
        <v>32</v>
      </c>
      <c r="G39" s="12" t="s">
        <v>32</v>
      </c>
      <c r="H39" s="12" t="s">
        <v>32</v>
      </c>
      <c r="I39" s="12" t="s">
        <v>32</v>
      </c>
      <c r="J39" s="12" t="s">
        <v>32</v>
      </c>
      <c r="K39" s="12" t="s">
        <v>32</v>
      </c>
      <c r="L39" s="12" t="s">
        <v>32</v>
      </c>
    </row>
    <row r="40" spans="1:12" ht="14.25" customHeight="1">
      <c r="A40" s="36"/>
      <c r="B40" s="37"/>
      <c r="C40" s="38"/>
      <c r="D40" s="7" t="s">
        <v>22</v>
      </c>
      <c r="E40" s="12" t="s">
        <v>32</v>
      </c>
      <c r="F40" s="12" t="s">
        <v>32</v>
      </c>
      <c r="G40" s="12" t="s">
        <v>32</v>
      </c>
      <c r="H40" s="12" t="s">
        <v>32</v>
      </c>
      <c r="I40" s="12" t="s">
        <v>32</v>
      </c>
      <c r="J40" s="12" t="s">
        <v>32</v>
      </c>
      <c r="K40" s="12" t="s">
        <v>32</v>
      </c>
      <c r="L40" s="12" t="s">
        <v>32</v>
      </c>
    </row>
    <row r="41" spans="1:12" ht="15">
      <c r="A41" s="30" t="s">
        <v>29</v>
      </c>
      <c r="B41" s="31"/>
      <c r="C41" s="32"/>
      <c r="D41" s="9" t="s">
        <v>18</v>
      </c>
      <c r="E41" s="16">
        <f>SUM(E43:E44)</f>
        <v>173081.71448000002</v>
      </c>
      <c r="F41" s="16">
        <f aca="true" t="shared" si="3" ref="F41:L41">SUM(F43:F44)</f>
        <v>42067.08106</v>
      </c>
      <c r="G41" s="16">
        <f t="shared" si="3"/>
        <v>43209.967300000004</v>
      </c>
      <c r="H41" s="16">
        <f>SUM(H44+H42)</f>
        <v>30497.16329</v>
      </c>
      <c r="I41" s="16">
        <f>SUM(I44+I43+I42)</f>
        <v>14993.3037</v>
      </c>
      <c r="J41" s="16">
        <f>SUM(J42+J43+J44)</f>
        <v>15103.69593</v>
      </c>
      <c r="K41" s="16">
        <f t="shared" si="3"/>
        <v>13655</v>
      </c>
      <c r="L41" s="16">
        <f t="shared" si="3"/>
        <v>13655</v>
      </c>
    </row>
    <row r="42" spans="1:12" ht="27" customHeight="1">
      <c r="A42" s="33"/>
      <c r="B42" s="34"/>
      <c r="C42" s="35"/>
      <c r="D42" s="6" t="s">
        <v>19</v>
      </c>
      <c r="E42" s="12">
        <f>SUM(H42+I42+J42)</f>
        <v>99.49680000000001</v>
      </c>
      <c r="F42" s="12" t="s">
        <v>32</v>
      </c>
      <c r="G42" s="12" t="s">
        <v>32</v>
      </c>
      <c r="H42" s="24">
        <v>32.3641</v>
      </c>
      <c r="I42" s="24">
        <v>33.3037</v>
      </c>
      <c r="J42" s="24">
        <v>33.829</v>
      </c>
      <c r="K42" s="12" t="s">
        <v>32</v>
      </c>
      <c r="L42" s="12" t="s">
        <v>32</v>
      </c>
    </row>
    <row r="43" spans="1:12" ht="29.25" customHeight="1">
      <c r="A43" s="33"/>
      <c r="B43" s="34"/>
      <c r="C43" s="35"/>
      <c r="D43" s="6" t="s">
        <v>20</v>
      </c>
      <c r="E43" s="12">
        <f>E32</f>
        <v>49.2</v>
      </c>
      <c r="F43" s="12">
        <f>F32</f>
        <v>49.2</v>
      </c>
      <c r="G43" s="12" t="s">
        <v>32</v>
      </c>
      <c r="H43" s="24"/>
      <c r="I43" s="24"/>
      <c r="J43" s="24"/>
      <c r="K43" s="12" t="s">
        <v>32</v>
      </c>
      <c r="L43" s="12" t="s">
        <v>32</v>
      </c>
    </row>
    <row r="44" spans="1:12" ht="28.5" customHeight="1">
      <c r="A44" s="33"/>
      <c r="B44" s="34"/>
      <c r="C44" s="35"/>
      <c r="D44" s="6" t="s">
        <v>21</v>
      </c>
      <c r="E44" s="17">
        <f>E33</f>
        <v>173032.51448</v>
      </c>
      <c r="F44" s="17">
        <f aca="true" t="shared" si="4" ref="F44:L44">F33</f>
        <v>42017.88106</v>
      </c>
      <c r="G44" s="17">
        <f t="shared" si="4"/>
        <v>43209.967300000004</v>
      </c>
      <c r="H44" s="17">
        <v>30464.79919</v>
      </c>
      <c r="I44" s="17">
        <f t="shared" si="4"/>
        <v>14960</v>
      </c>
      <c r="J44" s="17">
        <f t="shared" si="4"/>
        <v>15069.86693</v>
      </c>
      <c r="K44" s="17">
        <f t="shared" si="4"/>
        <v>13655</v>
      </c>
      <c r="L44" s="17">
        <f t="shared" si="4"/>
        <v>13655</v>
      </c>
    </row>
    <row r="45" spans="1:12" ht="14.25" customHeight="1">
      <c r="A45" s="36"/>
      <c r="B45" s="37"/>
      <c r="C45" s="38"/>
      <c r="D45" s="7" t="s">
        <v>22</v>
      </c>
      <c r="E45" s="12" t="s">
        <v>32</v>
      </c>
      <c r="F45" s="12" t="s">
        <v>32</v>
      </c>
      <c r="G45" s="12" t="s">
        <v>32</v>
      </c>
      <c r="H45" s="12" t="s">
        <v>32</v>
      </c>
      <c r="I45" s="12" t="s">
        <v>32</v>
      </c>
      <c r="J45" s="12" t="s">
        <v>32</v>
      </c>
      <c r="K45" s="12" t="s">
        <v>32</v>
      </c>
      <c r="L45" s="12" t="s">
        <v>32</v>
      </c>
    </row>
    <row r="46" spans="1:12" ht="15">
      <c r="A46" s="64" t="s">
        <v>27</v>
      </c>
      <c r="B46" s="65"/>
      <c r="C46" s="66"/>
      <c r="D46" s="8"/>
      <c r="E46" s="17"/>
      <c r="F46" s="17"/>
      <c r="G46" s="17"/>
      <c r="H46" s="17"/>
      <c r="I46" s="17"/>
      <c r="J46" s="17"/>
      <c r="K46" s="17"/>
      <c r="L46" s="17"/>
    </row>
    <row r="47" spans="1:12" ht="15">
      <c r="A47" s="30" t="s">
        <v>30</v>
      </c>
      <c r="B47" s="31"/>
      <c r="C47" s="32"/>
      <c r="D47" s="9" t="s">
        <v>18</v>
      </c>
      <c r="E47" s="16">
        <f>SUM(F47:L47)</f>
        <v>104359.36329</v>
      </c>
      <c r="F47" s="16">
        <f aca="true" t="shared" si="5" ref="F47:L47">SUM(F49:F50)</f>
        <v>29096.49979</v>
      </c>
      <c r="G47" s="16">
        <f t="shared" si="5"/>
        <v>30040.66751</v>
      </c>
      <c r="H47" s="16">
        <f>SUM(H50+H49+H48)</f>
        <v>21231.56329</v>
      </c>
      <c r="I47" s="16">
        <f>SUM(I50+I49+I48)</f>
        <v>7004.8037</v>
      </c>
      <c r="J47" s="16">
        <f>SUM(J50+J49+J48)</f>
        <v>7105.829</v>
      </c>
      <c r="K47" s="16">
        <f t="shared" si="5"/>
        <v>4940</v>
      </c>
      <c r="L47" s="16">
        <f t="shared" si="5"/>
        <v>4940</v>
      </c>
    </row>
    <row r="48" spans="1:12" ht="27" customHeight="1">
      <c r="A48" s="33"/>
      <c r="B48" s="34"/>
      <c r="C48" s="35"/>
      <c r="D48" s="6" t="s">
        <v>19</v>
      </c>
      <c r="E48" s="12">
        <f>SUM(H48+I48+J48)</f>
        <v>99.49680000000001</v>
      </c>
      <c r="F48" s="12" t="s">
        <v>32</v>
      </c>
      <c r="G48" s="12" t="s">
        <v>32</v>
      </c>
      <c r="H48" s="24">
        <v>32.3641</v>
      </c>
      <c r="I48" s="24">
        <v>33.3037</v>
      </c>
      <c r="J48" s="24">
        <v>33.829</v>
      </c>
      <c r="K48" s="12" t="s">
        <v>32</v>
      </c>
      <c r="L48" s="12" t="s">
        <v>32</v>
      </c>
    </row>
    <row r="49" spans="1:12" ht="29.25" customHeight="1">
      <c r="A49" s="33"/>
      <c r="B49" s="34"/>
      <c r="C49" s="35"/>
      <c r="D49" s="6" t="s">
        <v>20</v>
      </c>
      <c r="E49" s="12">
        <f>F49</f>
        <v>49.2</v>
      </c>
      <c r="F49" s="12">
        <f>F43</f>
        <v>49.2</v>
      </c>
      <c r="G49" s="12" t="s">
        <v>32</v>
      </c>
      <c r="H49" s="24"/>
      <c r="I49" s="24"/>
      <c r="J49" s="24"/>
      <c r="K49" s="12" t="s">
        <v>32</v>
      </c>
      <c r="L49" s="12" t="s">
        <v>32</v>
      </c>
    </row>
    <row r="50" spans="1:12" ht="27.75" customHeight="1">
      <c r="A50" s="33"/>
      <c r="B50" s="34"/>
      <c r="C50" s="35"/>
      <c r="D50" s="6" t="s">
        <v>21</v>
      </c>
      <c r="E50" s="17">
        <f>SUM(F50:L50)</f>
        <v>104210.66649</v>
      </c>
      <c r="F50" s="17">
        <v>29047.29979</v>
      </c>
      <c r="G50" s="17">
        <v>30040.66751</v>
      </c>
      <c r="H50" s="25">
        <v>21199.19919</v>
      </c>
      <c r="I50" s="25">
        <v>6971.5</v>
      </c>
      <c r="J50" s="25">
        <v>7072</v>
      </c>
      <c r="K50" s="17">
        <v>4940</v>
      </c>
      <c r="L50" s="17">
        <v>4940</v>
      </c>
    </row>
    <row r="51" spans="1:12" ht="15" customHeight="1">
      <c r="A51" s="36"/>
      <c r="B51" s="37"/>
      <c r="C51" s="38"/>
      <c r="D51" s="7" t="s">
        <v>22</v>
      </c>
      <c r="E51" s="12" t="s">
        <v>32</v>
      </c>
      <c r="F51" s="12" t="s">
        <v>32</v>
      </c>
      <c r="G51" s="12" t="s">
        <v>32</v>
      </c>
      <c r="H51" s="12" t="s">
        <v>32</v>
      </c>
      <c r="I51" s="12" t="s">
        <v>32</v>
      </c>
      <c r="J51" s="12" t="s">
        <v>32</v>
      </c>
      <c r="K51" s="12" t="s">
        <v>32</v>
      </c>
      <c r="L51" s="12" t="s">
        <v>32</v>
      </c>
    </row>
    <row r="52" spans="1:12" ht="15">
      <c r="A52" s="30" t="s">
        <v>31</v>
      </c>
      <c r="B52" s="31"/>
      <c r="C52" s="32"/>
      <c r="D52" s="9" t="s">
        <v>18</v>
      </c>
      <c r="E52" s="16">
        <f>E55</f>
        <v>68821.84799</v>
      </c>
      <c r="F52" s="16">
        <f>F55</f>
        <v>12970.58127</v>
      </c>
      <c r="G52" s="16">
        <f aca="true" t="shared" si="6" ref="G52:L52">G55</f>
        <v>13169.29979</v>
      </c>
      <c r="H52" s="16">
        <f t="shared" si="6"/>
        <v>9265.6</v>
      </c>
      <c r="I52" s="16">
        <f t="shared" si="6"/>
        <v>7988.5</v>
      </c>
      <c r="J52" s="16">
        <f t="shared" si="6"/>
        <v>7997.86693</v>
      </c>
      <c r="K52" s="16">
        <f t="shared" si="6"/>
        <v>8715</v>
      </c>
      <c r="L52" s="16">
        <f t="shared" si="6"/>
        <v>8715</v>
      </c>
    </row>
    <row r="53" spans="1:12" ht="28.5" customHeight="1">
      <c r="A53" s="33"/>
      <c r="B53" s="34"/>
      <c r="C53" s="35"/>
      <c r="D53" s="6" t="s">
        <v>19</v>
      </c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2" t="s">
        <v>32</v>
      </c>
      <c r="K53" s="12" t="s">
        <v>32</v>
      </c>
      <c r="L53" s="12" t="s">
        <v>32</v>
      </c>
    </row>
    <row r="54" spans="1:12" ht="29.25" customHeight="1">
      <c r="A54" s="33"/>
      <c r="B54" s="34"/>
      <c r="C54" s="35"/>
      <c r="D54" s="6" t="s">
        <v>20</v>
      </c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2" t="s">
        <v>32</v>
      </c>
      <c r="K54" s="12" t="s">
        <v>32</v>
      </c>
      <c r="L54" s="12" t="s">
        <v>32</v>
      </c>
    </row>
    <row r="55" spans="1:12" ht="28.5" customHeight="1">
      <c r="A55" s="33"/>
      <c r="B55" s="34"/>
      <c r="C55" s="35"/>
      <c r="D55" s="6" t="s">
        <v>21</v>
      </c>
      <c r="E55" s="17">
        <f>SUM(F55:L55)</f>
        <v>68821.84799</v>
      </c>
      <c r="F55" s="17">
        <v>12970.58127</v>
      </c>
      <c r="G55" s="17">
        <v>13169.29979</v>
      </c>
      <c r="H55" s="25">
        <v>9265.6</v>
      </c>
      <c r="I55" s="25">
        <v>7988.5</v>
      </c>
      <c r="J55" s="25">
        <v>7997.86693</v>
      </c>
      <c r="K55" s="17">
        <v>8715</v>
      </c>
      <c r="L55" s="17">
        <v>8715</v>
      </c>
    </row>
    <row r="56" spans="1:12" ht="13.5" customHeight="1">
      <c r="A56" s="36"/>
      <c r="B56" s="37"/>
      <c r="C56" s="38"/>
      <c r="D56" s="7" t="s">
        <v>22</v>
      </c>
      <c r="E56" s="12" t="s">
        <v>32</v>
      </c>
      <c r="F56" s="12" t="s">
        <v>32</v>
      </c>
      <c r="G56" s="12" t="s">
        <v>32</v>
      </c>
      <c r="H56" s="12" t="s">
        <v>32</v>
      </c>
      <c r="I56" s="12" t="s">
        <v>32</v>
      </c>
      <c r="J56" s="12" t="s">
        <v>32</v>
      </c>
      <c r="K56" s="12" t="s">
        <v>32</v>
      </c>
      <c r="L56" s="12" t="s">
        <v>32</v>
      </c>
    </row>
  </sheetData>
  <sheetProtection/>
  <mergeCells count="28">
    <mergeCell ref="A46:C46"/>
    <mergeCell ref="A41:C45"/>
    <mergeCell ref="A36:C40"/>
    <mergeCell ref="A35:C35"/>
    <mergeCell ref="B25:B29"/>
    <mergeCell ref="C6:C8"/>
    <mergeCell ref="C10:C14"/>
    <mergeCell ref="D6:D8"/>
    <mergeCell ref="B15:B19"/>
    <mergeCell ref="B6:B8"/>
    <mergeCell ref="E7:E8"/>
    <mergeCell ref="B10:B14"/>
    <mergeCell ref="A25:A29"/>
    <mergeCell ref="A4:L4"/>
    <mergeCell ref="E6:L6"/>
    <mergeCell ref="F7:L7"/>
    <mergeCell ref="A15:A19"/>
    <mergeCell ref="A6:A8"/>
    <mergeCell ref="C25:C29"/>
    <mergeCell ref="C15:C19"/>
    <mergeCell ref="A52:C56"/>
    <mergeCell ref="A47:C51"/>
    <mergeCell ref="A10:A14"/>
    <mergeCell ref="A30:A34"/>
    <mergeCell ref="A20:A24"/>
    <mergeCell ref="B20:B24"/>
    <mergeCell ref="C20:C24"/>
    <mergeCell ref="B30:C34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senty</dc:creator>
  <cp:keywords/>
  <dc:description/>
  <cp:lastModifiedBy>Краснова</cp:lastModifiedBy>
  <cp:lastPrinted>2021-05-12T10:32:15Z</cp:lastPrinted>
  <dcterms:created xsi:type="dcterms:W3CDTF">2018-11-15T04:14:03Z</dcterms:created>
  <dcterms:modified xsi:type="dcterms:W3CDTF">2021-05-12T11:06:59Z</dcterms:modified>
  <cp:category/>
  <cp:version/>
  <cp:contentType/>
  <cp:contentStatus/>
</cp:coreProperties>
</file>