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3" sheetId="1" r:id="rId1"/>
  </sheets>
  <externalReferences>
    <externalReference r:id="rId4"/>
  </externalReferences>
  <definedNames>
    <definedName name="_xlnm.Print_Area" localSheetId="0">'Приложение 3'!$A$1:$L$33</definedName>
  </definedNames>
  <calcPr fullCalcOnLoad="1"/>
</workbook>
</file>

<file path=xl/sharedStrings.xml><?xml version="1.0" encoding="utf-8"?>
<sst xmlns="http://schemas.openxmlformats.org/spreadsheetml/2006/main" count="58" uniqueCount="58">
  <si>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</si>
  <si>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</si>
  <si>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</si>
  <si>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</si>
  <si>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</si>
  <si>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</si>
  <si>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</si>
  <si>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</si>
  <si>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</si>
  <si>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</si>
  <si>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</si>
  <si>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</si>
  <si>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</si>
  <si>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</si>
  <si>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</si>
  <si>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</si>
  <si>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</si>
  <si>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</si>
  <si>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</si>
  <si>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</si>
  <si>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</si>
  <si>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</si>
  <si>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</si>
  <si>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</si>
  <si>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</si>
  <si>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</si>
  <si>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</si>
  <si>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</si>
  <si>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</si>
  <si>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</si>
  <si>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</si>
  <si>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</si>
  <si>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</si>
  <si>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</si>
  <si>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</si>
  <si>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</si>
  <si>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</si>
  <si>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</si>
  <si>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</si>
  <si>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</si>
  <si>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</si>
  <si>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</si>
  <si>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</si>
  <si>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</si>
  <si>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</si>
  <si>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</si>
  <si>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</si>
  <si>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</si>
  <si>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</si>
  <si>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Обеспечение проведение выборов и референдумов</t>
  </si>
  <si>
    <t>0107</t>
  </si>
  <si>
    <t>Распределение бюджетных ассигнований по разделам и подразделам классификации расходов бюджета сельского поселения Сентябрьский на 2022 год</t>
  </si>
  <si>
    <t>к решению Совета депутатов</t>
  </si>
  <si>
    <t>Утверждено</t>
  </si>
  <si>
    <t>Уточнено</t>
  </si>
  <si>
    <t>Отклонение</t>
  </si>
  <si>
    <t>Приложение 3</t>
  </si>
  <si>
    <t xml:space="preserve">от 31.10.2022 г. №224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</si>
</sst>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4" fillId="34" borderId="10" xfId="0" applyNumberFormat="1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vertical="center" wrapText="1"/>
    </xf>
    <xf numFmtId="164" fontId="4" fillId="34" borderId="1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1">
          <cell r="O11">
            <v>396.84143</v>
          </cell>
        </row>
        <row r="16">
          <cell r="O16">
            <v>944.69857</v>
          </cell>
        </row>
        <row r="27">
          <cell r="O27">
            <v>0</v>
          </cell>
        </row>
        <row r="32">
          <cell r="O32">
            <v>0</v>
          </cell>
        </row>
        <row r="35">
          <cell r="O35">
            <v>2887.12115</v>
          </cell>
        </row>
        <row r="56">
          <cell r="O56">
            <v>0</v>
          </cell>
        </row>
        <row r="61">
          <cell r="O61">
            <v>-80</v>
          </cell>
        </row>
        <row r="72">
          <cell r="O72">
            <v>0</v>
          </cell>
        </row>
        <row r="83">
          <cell r="O83">
            <v>0</v>
          </cell>
        </row>
        <row r="88">
          <cell r="O88">
            <v>58</v>
          </cell>
        </row>
        <row r="93">
          <cell r="O93">
            <v>-385.11427</v>
          </cell>
        </row>
        <row r="99">
          <cell r="O99">
            <v>0</v>
          </cell>
        </row>
        <row r="104">
          <cell r="O104">
            <v>-1578.7122</v>
          </cell>
        </row>
        <row r="119">
          <cell r="O119">
            <v>0</v>
          </cell>
        </row>
        <row r="134">
          <cell r="O134">
            <v>-79.97792</v>
          </cell>
        </row>
        <row r="140">
          <cell r="O140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5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10.421875" style="1" customWidth="1"/>
    <col min="10" max="10" width="12.140625" style="1" customWidth="1"/>
    <col min="11" max="11" width="13.28125" style="0" customWidth="1"/>
    <col min="12" max="12" width="12.421875" style="0" customWidth="1"/>
  </cols>
  <sheetData>
    <row r="1" spans="2:15" ht="12.75">
      <c r="B1"/>
      <c r="J1" s="20" t="s">
        <v>56</v>
      </c>
      <c r="K1" s="21"/>
      <c r="M1" s="8"/>
      <c r="N1" s="8"/>
      <c r="O1" s="8"/>
    </row>
    <row r="2" spans="2:15" ht="12.75">
      <c r="B2"/>
      <c r="J2" s="21" t="s">
        <v>52</v>
      </c>
      <c r="K2" s="21"/>
      <c r="M2" s="8"/>
      <c r="N2" s="8"/>
      <c r="O2" s="8"/>
    </row>
    <row r="3" spans="2:15" ht="12.75">
      <c r="B3"/>
      <c r="J3" s="21" t="s">
        <v>43</v>
      </c>
      <c r="K3" s="21"/>
      <c r="M3" s="8"/>
      <c r="N3" s="8"/>
      <c r="O3" s="8"/>
    </row>
    <row r="4" spans="2:11" ht="12.75">
      <c r="B4"/>
      <c r="I4" s="8"/>
      <c r="J4" s="22" t="s">
        <v>57</v>
      </c>
      <c r="K4" s="23"/>
    </row>
    <row r="5" spans="2:11" ht="12.75">
      <c r="B5"/>
      <c r="G5" s="2"/>
      <c r="K5" s="1"/>
    </row>
    <row r="6" spans="1:12" s="1" customFormat="1" ht="28.5" customHeight="1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0" s="1" customFormat="1" ht="13.5" customHeight="1">
      <c r="A7" s="3"/>
      <c r="B7" s="3"/>
      <c r="C7" s="3"/>
      <c r="D7" s="3"/>
      <c r="E7" s="3"/>
      <c r="F7" s="3"/>
      <c r="G7" s="3"/>
      <c r="H7" s="3"/>
      <c r="I7" s="3" t="s">
        <v>0</v>
      </c>
      <c r="J7" s="3"/>
    </row>
    <row r="8" spans="1:12" s="1" customFormat="1" ht="24.75" customHeight="1">
      <c r="A8" s="28" t="s">
        <v>2</v>
      </c>
      <c r="B8" s="28"/>
      <c r="C8" s="28"/>
      <c r="D8" s="28"/>
      <c r="E8" s="28"/>
      <c r="F8" s="28"/>
      <c r="G8" s="28"/>
      <c r="H8" s="28"/>
      <c r="I8" s="7" t="s">
        <v>1</v>
      </c>
      <c r="J8" s="17" t="s">
        <v>53</v>
      </c>
      <c r="K8" s="10" t="s">
        <v>55</v>
      </c>
      <c r="L8" s="7" t="s">
        <v>54</v>
      </c>
    </row>
    <row r="9" spans="1:12" s="1" customFormat="1" ht="12.75" customHeight="1">
      <c r="A9" s="29">
        <v>1</v>
      </c>
      <c r="B9" s="29"/>
      <c r="C9" s="29"/>
      <c r="D9" s="29"/>
      <c r="E9" s="29"/>
      <c r="F9" s="29"/>
      <c r="G9" s="29"/>
      <c r="H9" s="29"/>
      <c r="I9" s="4">
        <v>2</v>
      </c>
      <c r="J9" s="17">
        <v>3</v>
      </c>
      <c r="K9" s="11">
        <v>4</v>
      </c>
      <c r="L9" s="7">
        <v>5</v>
      </c>
    </row>
    <row r="10" spans="1:12" s="1" customFormat="1" ht="13.5" customHeight="1">
      <c r="A10" s="30" t="s">
        <v>4</v>
      </c>
      <c r="B10" s="31"/>
      <c r="C10" s="31"/>
      <c r="D10" s="31"/>
      <c r="E10" s="31"/>
      <c r="F10" s="31"/>
      <c r="G10" s="31"/>
      <c r="H10" s="31"/>
      <c r="I10" s="7" t="s">
        <v>3</v>
      </c>
      <c r="J10" s="18">
        <f>SUM(J11:J15)</f>
        <v>21550.87163</v>
      </c>
      <c r="K10" s="24">
        <f>SUM(K11:K15)</f>
        <v>4228.66115</v>
      </c>
      <c r="L10" s="15">
        <f>J10+K10</f>
        <v>25779.53278</v>
      </c>
    </row>
    <row r="11" spans="1:12" s="1" customFormat="1" ht="24" customHeight="1">
      <c r="A11" s="31" t="s">
        <v>6</v>
      </c>
      <c r="B11" s="31"/>
      <c r="C11" s="31"/>
      <c r="D11" s="31"/>
      <c r="E11" s="31"/>
      <c r="F11" s="31"/>
      <c r="G11" s="31"/>
      <c r="H11" s="31"/>
      <c r="I11" s="5" t="s">
        <v>5</v>
      </c>
      <c r="J11" s="19">
        <v>1883.5327</v>
      </c>
      <c r="K11" s="25">
        <f>'[1]приложение 2'!$O$11</f>
        <v>396.84143</v>
      </c>
      <c r="L11" s="14">
        <f aca="true" t="shared" si="0" ref="L11:L33">J11+K11</f>
        <v>2280.37413</v>
      </c>
    </row>
    <row r="12" spans="1:12" s="1" customFormat="1" ht="24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5" t="s">
        <v>7</v>
      </c>
      <c r="J12" s="19">
        <v>6574.5494</v>
      </c>
      <c r="K12" s="25">
        <f>'[1]приложение 2'!$O$16</f>
        <v>944.69857</v>
      </c>
      <c r="L12" s="14">
        <f t="shared" si="0"/>
        <v>7519.24797</v>
      </c>
    </row>
    <row r="13" spans="1:12" s="1" customFormat="1" ht="16.5" customHeight="1">
      <c r="A13" s="32" t="s">
        <v>49</v>
      </c>
      <c r="B13" s="33"/>
      <c r="C13" s="33"/>
      <c r="D13" s="33"/>
      <c r="E13" s="33"/>
      <c r="F13" s="33"/>
      <c r="G13" s="33"/>
      <c r="H13" s="33"/>
      <c r="I13" s="9" t="s">
        <v>50</v>
      </c>
      <c r="J13" s="16">
        <v>900</v>
      </c>
      <c r="K13" s="25">
        <f>'[1]приложение 2'!$O$27</f>
        <v>0</v>
      </c>
      <c r="L13" s="14">
        <f t="shared" si="0"/>
        <v>900</v>
      </c>
    </row>
    <row r="14" spans="1:12" s="1" customFormat="1" ht="13.5" customHeight="1">
      <c r="A14" s="31" t="s">
        <v>10</v>
      </c>
      <c r="B14" s="31"/>
      <c r="C14" s="31"/>
      <c r="D14" s="31"/>
      <c r="E14" s="31"/>
      <c r="F14" s="31"/>
      <c r="G14" s="31"/>
      <c r="H14" s="31"/>
      <c r="I14" s="5" t="s">
        <v>9</v>
      </c>
      <c r="J14" s="19">
        <v>35</v>
      </c>
      <c r="K14" s="25">
        <f>'[1]приложение 2'!$O$32</f>
        <v>0</v>
      </c>
      <c r="L14" s="14">
        <f t="shared" si="0"/>
        <v>35</v>
      </c>
    </row>
    <row r="15" spans="1:12" s="1" customFormat="1" ht="13.5" customHeight="1">
      <c r="A15" s="31" t="s">
        <v>12</v>
      </c>
      <c r="B15" s="31"/>
      <c r="C15" s="31"/>
      <c r="D15" s="31"/>
      <c r="E15" s="31"/>
      <c r="F15" s="31"/>
      <c r="G15" s="31"/>
      <c r="H15" s="31"/>
      <c r="I15" s="5" t="s">
        <v>11</v>
      </c>
      <c r="J15" s="19">
        <v>12157.78953</v>
      </c>
      <c r="K15" s="25">
        <f>'[1]приложение 2'!$O$35</f>
        <v>2887.12115</v>
      </c>
      <c r="L15" s="14">
        <f t="shared" si="0"/>
        <v>15044.91068</v>
      </c>
    </row>
    <row r="16" spans="1:12" s="1" customFormat="1" ht="13.5" customHeight="1">
      <c r="A16" s="30" t="s">
        <v>14</v>
      </c>
      <c r="B16" s="31"/>
      <c r="C16" s="31"/>
      <c r="D16" s="31"/>
      <c r="E16" s="31"/>
      <c r="F16" s="31"/>
      <c r="G16" s="31"/>
      <c r="H16" s="31"/>
      <c r="I16" s="7" t="s">
        <v>13</v>
      </c>
      <c r="J16" s="18">
        <f>SUM(J17)</f>
        <v>246.9</v>
      </c>
      <c r="K16" s="24">
        <v>0</v>
      </c>
      <c r="L16" s="15">
        <f t="shared" si="0"/>
        <v>246.9</v>
      </c>
    </row>
    <row r="17" spans="1:12" s="1" customFormat="1" ht="13.5" customHeight="1">
      <c r="A17" s="31" t="s">
        <v>16</v>
      </c>
      <c r="B17" s="31"/>
      <c r="C17" s="31"/>
      <c r="D17" s="31"/>
      <c r="E17" s="31"/>
      <c r="F17" s="31"/>
      <c r="G17" s="31"/>
      <c r="H17" s="31"/>
      <c r="I17" s="5" t="s">
        <v>15</v>
      </c>
      <c r="J17" s="19">
        <v>246.9</v>
      </c>
      <c r="K17" s="25">
        <f>'[1]приложение 2'!$O$56</f>
        <v>0</v>
      </c>
      <c r="L17" s="14">
        <f t="shared" si="0"/>
        <v>246.9</v>
      </c>
    </row>
    <row r="18" spans="1:12" s="1" customFormat="1" ht="13.5" customHeight="1">
      <c r="A18" s="30" t="s">
        <v>18</v>
      </c>
      <c r="B18" s="31"/>
      <c r="C18" s="31"/>
      <c r="D18" s="31"/>
      <c r="E18" s="31"/>
      <c r="F18" s="31"/>
      <c r="G18" s="31"/>
      <c r="H18" s="31"/>
      <c r="I18" s="7" t="s">
        <v>17</v>
      </c>
      <c r="J18" s="18">
        <f>SUM(J19:J20)</f>
        <v>983.8770000000001</v>
      </c>
      <c r="K18" s="24">
        <f>SUM(K19)</f>
        <v>-80</v>
      </c>
      <c r="L18" s="15">
        <f t="shared" si="0"/>
        <v>903.8770000000001</v>
      </c>
    </row>
    <row r="19" spans="1:12" s="1" customFormat="1" ht="24" customHeight="1">
      <c r="A19" s="30" t="s">
        <v>46</v>
      </c>
      <c r="B19" s="31"/>
      <c r="C19" s="31"/>
      <c r="D19" s="31"/>
      <c r="E19" s="31"/>
      <c r="F19" s="31"/>
      <c r="G19" s="31"/>
      <c r="H19" s="31"/>
      <c r="I19" s="9" t="s">
        <v>45</v>
      </c>
      <c r="J19" s="19">
        <v>223.1</v>
      </c>
      <c r="K19" s="25">
        <f>'[1]приложение 2'!$O$61</f>
        <v>-80</v>
      </c>
      <c r="L19" s="14">
        <f t="shared" si="0"/>
        <v>143.1</v>
      </c>
    </row>
    <row r="20" spans="1:12" s="1" customFormat="1" ht="13.5" customHeight="1">
      <c r="A20" s="31" t="s">
        <v>20</v>
      </c>
      <c r="B20" s="31"/>
      <c r="C20" s="31"/>
      <c r="D20" s="31"/>
      <c r="E20" s="31"/>
      <c r="F20" s="31"/>
      <c r="G20" s="31"/>
      <c r="H20" s="31"/>
      <c r="I20" s="5" t="s">
        <v>19</v>
      </c>
      <c r="J20" s="19">
        <v>760.777</v>
      </c>
      <c r="K20" s="25">
        <f>'[1]приложение 2'!$O$72</f>
        <v>0</v>
      </c>
      <c r="L20" s="14">
        <f t="shared" si="0"/>
        <v>760.777</v>
      </c>
    </row>
    <row r="21" spans="1:12" s="1" customFormat="1" ht="13.5" customHeight="1">
      <c r="A21" s="30" t="s">
        <v>22</v>
      </c>
      <c r="B21" s="31"/>
      <c r="C21" s="31"/>
      <c r="D21" s="31"/>
      <c r="E21" s="31"/>
      <c r="F21" s="31"/>
      <c r="G21" s="31"/>
      <c r="H21" s="31"/>
      <c r="I21" s="7" t="s">
        <v>21</v>
      </c>
      <c r="J21" s="18">
        <f>SUM(J22:J24)</f>
        <v>4413.45141</v>
      </c>
      <c r="K21" s="24">
        <f>SUM(K22:K24)</f>
        <v>-327.11427</v>
      </c>
      <c r="L21" s="15">
        <f t="shared" si="0"/>
        <v>4086.3371399999996</v>
      </c>
    </row>
    <row r="22" spans="1:12" s="1" customFormat="1" ht="13.5" customHeight="1">
      <c r="A22" s="30" t="s">
        <v>47</v>
      </c>
      <c r="B22" s="31"/>
      <c r="C22" s="31"/>
      <c r="D22" s="31"/>
      <c r="E22" s="31"/>
      <c r="F22" s="31"/>
      <c r="G22" s="31"/>
      <c r="H22" s="31"/>
      <c r="I22" s="9" t="s">
        <v>48</v>
      </c>
      <c r="J22" s="19">
        <v>24.677</v>
      </c>
      <c r="K22" s="25">
        <f>'[1]приложение 2'!$O$83</f>
        <v>0</v>
      </c>
      <c r="L22" s="14">
        <f t="shared" si="0"/>
        <v>24.677</v>
      </c>
    </row>
    <row r="23" spans="1:12" s="1" customFormat="1" ht="13.5" customHeight="1">
      <c r="A23" s="31" t="s">
        <v>24</v>
      </c>
      <c r="B23" s="31"/>
      <c r="C23" s="31"/>
      <c r="D23" s="31"/>
      <c r="E23" s="31"/>
      <c r="F23" s="31"/>
      <c r="G23" s="31"/>
      <c r="H23" s="31"/>
      <c r="I23" s="5" t="s">
        <v>23</v>
      </c>
      <c r="J23" s="19">
        <v>2468.78091</v>
      </c>
      <c r="K23" s="26">
        <f>'[1]приложение 2'!$O$88</f>
        <v>58</v>
      </c>
      <c r="L23" s="14">
        <f t="shared" si="0"/>
        <v>2526.78091</v>
      </c>
    </row>
    <row r="24" spans="1:12" s="1" customFormat="1" ht="13.5" customHeight="1">
      <c r="A24" s="31" t="s">
        <v>26</v>
      </c>
      <c r="B24" s="31"/>
      <c r="C24" s="31"/>
      <c r="D24" s="31"/>
      <c r="E24" s="31"/>
      <c r="F24" s="31"/>
      <c r="G24" s="31"/>
      <c r="H24" s="31"/>
      <c r="I24" s="5" t="s">
        <v>25</v>
      </c>
      <c r="J24" s="19">
        <v>1919.9935</v>
      </c>
      <c r="K24" s="26">
        <f>'[1]приложение 2'!$O$93</f>
        <v>-385.11427</v>
      </c>
      <c r="L24" s="14">
        <f t="shared" si="0"/>
        <v>1534.87923</v>
      </c>
    </row>
    <row r="25" spans="1:12" s="1" customFormat="1" ht="13.5" customHeight="1">
      <c r="A25" s="30" t="s">
        <v>28</v>
      </c>
      <c r="B25" s="31"/>
      <c r="C25" s="31"/>
      <c r="D25" s="31"/>
      <c r="E25" s="31"/>
      <c r="F25" s="31"/>
      <c r="G25" s="31"/>
      <c r="H25" s="31"/>
      <c r="I25" s="7" t="s">
        <v>27</v>
      </c>
      <c r="J25" s="18">
        <f>SUM(J26:J27)</f>
        <v>10944.99464</v>
      </c>
      <c r="K25" s="27">
        <f>SUM(K26:K27)</f>
        <v>-1578.7122</v>
      </c>
      <c r="L25" s="15">
        <f t="shared" si="0"/>
        <v>9366.28244</v>
      </c>
    </row>
    <row r="26" spans="1:12" s="1" customFormat="1" ht="13.5" customHeight="1">
      <c r="A26" s="31" t="s">
        <v>30</v>
      </c>
      <c r="B26" s="31"/>
      <c r="C26" s="31"/>
      <c r="D26" s="31"/>
      <c r="E26" s="31"/>
      <c r="F26" s="31"/>
      <c r="G26" s="31"/>
      <c r="H26" s="31"/>
      <c r="I26" s="5" t="s">
        <v>29</v>
      </c>
      <c r="J26" s="19">
        <v>500</v>
      </c>
      <c r="K26" s="26">
        <f>'[1]приложение 2'!$O$99</f>
        <v>0</v>
      </c>
      <c r="L26" s="14">
        <f t="shared" si="0"/>
        <v>500</v>
      </c>
    </row>
    <row r="27" spans="1:12" s="1" customFormat="1" ht="13.5" customHeight="1">
      <c r="A27" s="31" t="s">
        <v>32</v>
      </c>
      <c r="B27" s="31"/>
      <c r="C27" s="31"/>
      <c r="D27" s="31"/>
      <c r="E27" s="31"/>
      <c r="F27" s="31"/>
      <c r="G27" s="31"/>
      <c r="H27" s="31"/>
      <c r="I27" s="5" t="s">
        <v>31</v>
      </c>
      <c r="J27" s="19">
        <v>10444.99464</v>
      </c>
      <c r="K27" s="26">
        <f>'[1]приложение 2'!$O$104</f>
        <v>-1578.7122</v>
      </c>
      <c r="L27" s="14">
        <f t="shared" si="0"/>
        <v>8866.28244</v>
      </c>
    </row>
    <row r="28" spans="1:12" s="1" customFormat="1" ht="13.5" customHeight="1">
      <c r="A28" s="30" t="s">
        <v>34</v>
      </c>
      <c r="B28" s="31"/>
      <c r="C28" s="31"/>
      <c r="D28" s="31"/>
      <c r="E28" s="31"/>
      <c r="F28" s="31"/>
      <c r="G28" s="31"/>
      <c r="H28" s="31"/>
      <c r="I28" s="7" t="s">
        <v>33</v>
      </c>
      <c r="J28" s="18">
        <f>SUM(J29:J30)</f>
        <v>303</v>
      </c>
      <c r="K28" s="27">
        <f>SUM(K29:K30)</f>
        <v>-79.97792</v>
      </c>
      <c r="L28" s="15">
        <f t="shared" si="0"/>
        <v>223.02208000000002</v>
      </c>
    </row>
    <row r="29" spans="1:12" s="1" customFormat="1" ht="13.5" customHeight="1">
      <c r="A29" s="31" t="s">
        <v>36</v>
      </c>
      <c r="B29" s="31"/>
      <c r="C29" s="31"/>
      <c r="D29" s="31"/>
      <c r="E29" s="31"/>
      <c r="F29" s="31"/>
      <c r="G29" s="31"/>
      <c r="H29" s="31"/>
      <c r="I29" s="5" t="s">
        <v>35</v>
      </c>
      <c r="J29" s="19">
        <v>103</v>
      </c>
      <c r="K29" s="26">
        <f>'[1]приложение 2'!$O$119</f>
        <v>0</v>
      </c>
      <c r="L29" s="14">
        <f t="shared" si="0"/>
        <v>103</v>
      </c>
    </row>
    <row r="30" spans="1:12" s="1" customFormat="1" ht="13.5" customHeight="1">
      <c r="A30" s="31" t="s">
        <v>38</v>
      </c>
      <c r="B30" s="31"/>
      <c r="C30" s="31"/>
      <c r="D30" s="31"/>
      <c r="E30" s="31"/>
      <c r="F30" s="31"/>
      <c r="G30" s="31"/>
      <c r="H30" s="31"/>
      <c r="I30" s="5" t="s">
        <v>37</v>
      </c>
      <c r="J30" s="19">
        <v>200</v>
      </c>
      <c r="K30" s="26">
        <f>'[1]приложение 2'!$O$134</f>
        <v>-79.97792</v>
      </c>
      <c r="L30" s="14">
        <f t="shared" si="0"/>
        <v>120.02208</v>
      </c>
    </row>
    <row r="31" spans="1:12" s="1" customFormat="1" ht="24" customHeight="1">
      <c r="A31" s="31" t="s">
        <v>40</v>
      </c>
      <c r="B31" s="31"/>
      <c r="C31" s="31"/>
      <c r="D31" s="31"/>
      <c r="E31" s="31"/>
      <c r="F31" s="31"/>
      <c r="G31" s="31"/>
      <c r="H31" s="31"/>
      <c r="I31" s="7" t="s">
        <v>39</v>
      </c>
      <c r="J31" s="18">
        <f>J32</f>
        <v>21224.97212</v>
      </c>
      <c r="K31" s="18">
        <f>K32</f>
        <v>360</v>
      </c>
      <c r="L31" s="15">
        <f t="shared" si="0"/>
        <v>21584.97212</v>
      </c>
    </row>
    <row r="32" spans="1:12" s="1" customFormat="1" ht="13.5" customHeight="1">
      <c r="A32" s="31" t="s">
        <v>42</v>
      </c>
      <c r="B32" s="31"/>
      <c r="C32" s="31"/>
      <c r="D32" s="31"/>
      <c r="E32" s="31"/>
      <c r="F32" s="31"/>
      <c r="G32" s="31"/>
      <c r="H32" s="31"/>
      <c r="I32" s="5" t="s">
        <v>41</v>
      </c>
      <c r="J32" s="19">
        <v>21224.97212</v>
      </c>
      <c r="K32" s="26">
        <f>'[1]приложение 2'!$O$140</f>
        <v>360</v>
      </c>
      <c r="L32" s="14">
        <f t="shared" si="0"/>
        <v>21584.97212</v>
      </c>
    </row>
    <row r="33" spans="1:12" s="1" customFormat="1" ht="15" customHeight="1">
      <c r="A33" s="35" t="s">
        <v>44</v>
      </c>
      <c r="B33" s="35"/>
      <c r="C33" s="35"/>
      <c r="D33" s="35"/>
      <c r="E33" s="35"/>
      <c r="F33" s="35"/>
      <c r="G33" s="35"/>
      <c r="H33" s="35"/>
      <c r="I33" s="6"/>
      <c r="J33" s="18">
        <f>J10+J16+J18+J21+J25+J28+J31</f>
        <v>59668.06680000001</v>
      </c>
      <c r="K33" s="27">
        <f>SUM(K10+K16+K18+K21+K25+K28+K31)</f>
        <v>2522.85676</v>
      </c>
      <c r="L33" s="15">
        <f t="shared" si="0"/>
        <v>62190.92356000001</v>
      </c>
    </row>
    <row r="34" spans="10:12" ht="12.75">
      <c r="J34" s="12"/>
      <c r="K34" s="13"/>
      <c r="L34" s="13"/>
    </row>
    <row r="35" spans="10:12" ht="12.75">
      <c r="J35" s="12"/>
      <c r="K35" s="13"/>
      <c r="L35" s="13"/>
    </row>
  </sheetData>
  <sheetProtection/>
  <mergeCells count="27">
    <mergeCell ref="A27:H27"/>
    <mergeCell ref="A28:H28"/>
    <mergeCell ref="A32:H32"/>
    <mergeCell ref="A6:L6"/>
    <mergeCell ref="A33:H33"/>
    <mergeCell ref="A29:H29"/>
    <mergeCell ref="A30:H30"/>
    <mergeCell ref="A31:H31"/>
    <mergeCell ref="A21:H21"/>
    <mergeCell ref="A23:H23"/>
    <mergeCell ref="A24:H24"/>
    <mergeCell ref="A22:H22"/>
    <mergeCell ref="A25:H25"/>
    <mergeCell ref="A26:H26"/>
    <mergeCell ref="A15:H15"/>
    <mergeCell ref="A16:H16"/>
    <mergeCell ref="A17:H17"/>
    <mergeCell ref="A18:H18"/>
    <mergeCell ref="A19:H19"/>
    <mergeCell ref="A20:H20"/>
    <mergeCell ref="A8:H8"/>
    <mergeCell ref="A9:H9"/>
    <mergeCell ref="A10:H10"/>
    <mergeCell ref="A11:H11"/>
    <mergeCell ref="A12:H12"/>
    <mergeCell ref="A14:H14"/>
    <mergeCell ref="A13:H1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2022-10-31T09:11:49Z</cp:lastPrinted>
  <dcterms:created xsi:type="dcterms:W3CDTF">2018-11-15T10:23:55Z</dcterms:created>
  <dcterms:modified xsi:type="dcterms:W3CDTF">2022-10-31T09:11:52Z</dcterms:modified>
  <cp:category/>
  <cp:version/>
  <cp:contentType/>
  <cp:contentStatus/>
</cp:coreProperties>
</file>