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ение 3" sheetId="1" r:id="rId1"/>
  </sheets>
  <externalReferences>
    <externalReference r:id="rId4"/>
    <externalReference r:id="rId5"/>
  </externalReferences>
  <definedNames>
    <definedName name="_xlnm.Print_Area" localSheetId="0">'приложение 3'!$A$1:$R$37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<sst xmlns="http://schemas.openxmlformats.org/spreadsheetml/2006/main" count="63" uniqueCount="60">
  <si>
    <t/>
  </si>
  <si>
    <t>Код по ФКР</t>
  </si>
  <si>
    <t>Наименование расхода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</si>
  <si>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</si>
  <si>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</si>
  <si>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</si>
  <si>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</si>
  <si>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</si>
  <si>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</si>
  <si>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</si>
  <si>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</si>
  <si>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</si>
  <si>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</si>
  <si>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</si>
  <si>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</si>
  <si>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</si>
  <si>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</si>
  <si>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</si>
  <si>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</si>
  <si>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</si>
  <si>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</si>
  <si>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</si>
  <si>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</si>
  <si>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</si>
  <si>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</si>
  <si>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</si>
  <si>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</si>
  <si>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</si>
  <si>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</si>
  <si>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</si>
  <si>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</si>
  <si>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</si>
  <si>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</si>
  <si>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</si>
  <si>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</si>
  <si>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</si>
  <si>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</si>
  <si>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</si>
  <si>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</si>
  <si>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1400</t>
  </si>
  <si>
    <t>МЕЖБЮДЖЕТНЫЕ ТРАНСФЕРТЫ ОБЩЕГО ХАРАКТЕРА БЮДЖЕТАМ БЮДЖЕТНОЙ СИСТЕМЫ РОССИЙСКОЙ ФЕДЕРАЦИИ</t>
  </si>
  <si>
    <t>1403</t>
  </si>
  <si>
    <t>Прочие межбюджетные трансферты общего характера</t>
  </si>
  <si>
    <t>сельского поселения Сентябрьский</t>
  </si>
  <si>
    <t>тыс. руб.</t>
  </si>
  <si>
    <t>ИТОГО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</si>
  <si>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</si>
  <si>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</si>
  <si>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Сельское хозяйство и рыболовство</t>
  </si>
  <si>
    <t>0405</t>
  </si>
  <si>
    <t>0107</t>
  </si>
  <si>
    <t>Приложение 3</t>
  </si>
  <si>
    <t>Распределение бюджетных ассигнований по разделам и подразделам классификации расходов бюджета сельского поселения Сентябрьский на 2023 год</t>
  </si>
  <si>
    <t>к решению Совета депутатов</t>
  </si>
  <si>
    <t>Проведение выборов в представительные органы муниципального образования поселения</t>
  </si>
  <si>
    <t>от 06.12.2022 № 226</t>
  </si>
  <si>
    <t>Утверждено 2023 год</t>
  </si>
  <si>
    <t>Отклонение</t>
  </si>
  <si>
    <t>Уточнено на 2023 год</t>
  </si>
  <si>
    <t xml:space="preserve">от  № 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</si>
</sst>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0.0"/>
  </numFmts>
  <fonts count="41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Border="1" applyAlignment="1">
      <alignment horizontal="righ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164" fontId="4" fillId="33" borderId="11" xfId="0" applyNumberFormat="1" applyFont="1" applyFill="1" applyBorder="1" applyAlignment="1">
      <alignment horizontal="right" vertical="center" wrapText="1"/>
    </xf>
    <xf numFmtId="164" fontId="4" fillId="33" borderId="13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2%20(&#1088;&#1072;&#1089;&#1093;&#1086;&#1076;&#1099;%20202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ilozhenie-2-rashody-2023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"/>
    </sheetNames>
    <sheetDataSet>
      <sheetData sheetId="0">
        <row r="12">
          <cell r="O12">
            <v>2109.24456</v>
          </cell>
        </row>
        <row r="30">
          <cell r="O30">
            <v>44.7</v>
          </cell>
        </row>
        <row r="50">
          <cell r="P50">
            <v>297.3</v>
          </cell>
        </row>
        <row r="55">
          <cell r="O55">
            <v>50</v>
          </cell>
        </row>
        <row r="71">
          <cell r="P71">
            <v>26.4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"/>
    </sheetNames>
    <sheetDataSet>
      <sheetData sheetId="0">
        <row r="16">
          <cell r="O16">
            <v>855</v>
          </cell>
        </row>
        <row r="23">
          <cell r="O23">
            <v>1145</v>
          </cell>
        </row>
        <row r="39">
          <cell r="O39">
            <v>792.877</v>
          </cell>
        </row>
        <row r="61">
          <cell r="O61">
            <v>10</v>
          </cell>
        </row>
        <row r="84">
          <cell r="O84">
            <v>160</v>
          </cell>
        </row>
        <row r="103">
          <cell r="O103">
            <v>-979.337</v>
          </cell>
        </row>
        <row r="114">
          <cell r="O1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tabSelected="1" view="pageBreakPreview" zoomScale="110" zoomScaleSheetLayoutView="110" workbookViewId="0" topLeftCell="A10">
      <selection activeCell="O29" sqref="O29:P29"/>
    </sheetView>
  </sheetViews>
  <sheetFormatPr defaultColWidth="9.140625" defaultRowHeight="12.75"/>
  <cols>
    <col min="1" max="1" width="2.7109375" style="1" customWidth="1"/>
    <col min="2" max="2" width="5.7109375" style="1" customWidth="1"/>
    <col min="3" max="3" width="3.7109375" style="1" customWidth="1"/>
    <col min="4" max="4" width="0.13671875" style="1" customWidth="1"/>
    <col min="5" max="5" width="2.7109375" style="1" customWidth="1"/>
    <col min="6" max="6" width="39.7109375" style="1" customWidth="1"/>
    <col min="7" max="8" width="8.7109375" style="1" customWidth="1"/>
    <col min="9" max="9" width="5.7109375" style="1" customWidth="1"/>
    <col min="10" max="10" width="0.13671875" style="1" customWidth="1"/>
    <col min="11" max="11" width="1.7109375" style="1" customWidth="1"/>
    <col min="12" max="12" width="10.421875" style="1" customWidth="1"/>
    <col min="13" max="13" width="6.7109375" style="1" customWidth="1"/>
    <col min="14" max="14" width="8.28125" style="1" customWidth="1"/>
    <col min="15" max="15" width="6.7109375" style="1" customWidth="1"/>
    <col min="16" max="16" width="6.8515625" style="1" customWidth="1"/>
    <col min="17" max="17" width="6.7109375" style="1" customWidth="1"/>
    <col min="18" max="18" width="8.421875" style="1" customWidth="1"/>
  </cols>
  <sheetData>
    <row r="1" spans="2:18" ht="12.75">
      <c r="B1"/>
      <c r="J1" s="8"/>
      <c r="K1" s="8"/>
      <c r="L1" s="8"/>
      <c r="M1" s="8"/>
      <c r="N1" s="7" t="s">
        <v>51</v>
      </c>
      <c r="P1" s="8"/>
      <c r="Q1" s="8"/>
      <c r="R1" s="8"/>
    </row>
    <row r="2" spans="2:18" ht="12.75">
      <c r="B2"/>
      <c r="J2" s="8"/>
      <c r="K2" s="8"/>
      <c r="L2" s="8"/>
      <c r="M2" s="8"/>
      <c r="N2" s="8" t="s">
        <v>53</v>
      </c>
      <c r="P2" s="8"/>
      <c r="Q2" s="8"/>
      <c r="R2" s="8"/>
    </row>
    <row r="3" spans="2:18" ht="12.75">
      <c r="B3"/>
      <c r="J3" s="8"/>
      <c r="K3" s="8"/>
      <c r="L3" s="8"/>
      <c r="M3" s="8"/>
      <c r="N3" s="8" t="s">
        <v>43</v>
      </c>
      <c r="P3" s="8"/>
      <c r="Q3" s="8"/>
      <c r="R3" s="8"/>
    </row>
    <row r="4" spans="2:18" ht="12.75">
      <c r="B4"/>
      <c r="J4" s="8"/>
      <c r="K4" s="8"/>
      <c r="L4" s="8"/>
      <c r="M4" s="8"/>
      <c r="N4" s="8" t="s">
        <v>59</v>
      </c>
      <c r="P4" s="8"/>
      <c r="Q4" s="8"/>
      <c r="R4" s="8"/>
    </row>
    <row r="5" spans="2:18" ht="12.75">
      <c r="B5"/>
      <c r="J5" s="8"/>
      <c r="K5" s="8"/>
      <c r="L5" s="8"/>
      <c r="M5" s="8"/>
      <c r="N5" s="8"/>
      <c r="P5" s="8"/>
      <c r="Q5" s="8"/>
      <c r="R5" s="8"/>
    </row>
    <row r="6" spans="2:18" ht="12.75">
      <c r="B6"/>
      <c r="J6" s="8"/>
      <c r="K6" s="8"/>
      <c r="L6" s="8"/>
      <c r="M6" s="8"/>
      <c r="N6" s="7" t="s">
        <v>51</v>
      </c>
      <c r="P6" s="8"/>
      <c r="Q6" s="8"/>
      <c r="R6" s="8"/>
    </row>
    <row r="7" spans="2:18" ht="12.75">
      <c r="B7"/>
      <c r="J7" s="8"/>
      <c r="K7" s="8"/>
      <c r="L7" s="8"/>
      <c r="M7" s="8"/>
      <c r="N7" s="8" t="s">
        <v>53</v>
      </c>
      <c r="P7" s="8"/>
      <c r="Q7" s="8"/>
      <c r="R7" s="8"/>
    </row>
    <row r="8" spans="2:18" ht="12.75">
      <c r="B8"/>
      <c r="J8" s="8"/>
      <c r="K8" s="8"/>
      <c r="L8" s="8"/>
      <c r="M8" s="8"/>
      <c r="N8" s="8" t="s">
        <v>43</v>
      </c>
      <c r="P8" s="8"/>
      <c r="Q8" s="8"/>
      <c r="R8" s="8"/>
    </row>
    <row r="9" spans="2:18" ht="12.75">
      <c r="B9"/>
      <c r="J9" s="8"/>
      <c r="K9" s="8"/>
      <c r="L9" s="8"/>
      <c r="M9" s="8"/>
      <c r="N9" s="8" t="s">
        <v>55</v>
      </c>
      <c r="P9" s="8"/>
      <c r="Q9" s="8"/>
      <c r="R9" s="8"/>
    </row>
    <row r="10" spans="1:18" s="1" customFormat="1" ht="28.5" customHeight="1">
      <c r="A10" s="10" t="s">
        <v>52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s="1" customFormat="1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 t="s">
        <v>0</v>
      </c>
      <c r="M11" s="2"/>
      <c r="N11" s="2"/>
      <c r="O11" s="2"/>
      <c r="P11" s="2"/>
      <c r="Q11" s="2"/>
      <c r="R11" s="2" t="s">
        <v>44</v>
      </c>
    </row>
    <row r="12" spans="1:18" s="1" customFormat="1" ht="24.75" customHeight="1">
      <c r="A12" s="11" t="s">
        <v>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6" t="s">
        <v>1</v>
      </c>
      <c r="M12" s="11" t="s">
        <v>56</v>
      </c>
      <c r="N12" s="11"/>
      <c r="O12" s="11" t="s">
        <v>57</v>
      </c>
      <c r="P12" s="11"/>
      <c r="Q12" s="11" t="s">
        <v>58</v>
      </c>
      <c r="R12" s="11"/>
    </row>
    <row r="13" spans="1:18" s="1" customFormat="1" ht="12.75" customHeight="1">
      <c r="A13" s="12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3">
        <v>2</v>
      </c>
      <c r="M13" s="12">
        <v>3</v>
      </c>
      <c r="N13" s="12"/>
      <c r="O13" s="12">
        <v>4</v>
      </c>
      <c r="P13" s="12"/>
      <c r="Q13" s="12">
        <v>5</v>
      </c>
      <c r="R13" s="12"/>
    </row>
    <row r="14" spans="1:18" s="1" customFormat="1" ht="13.5" customHeight="1">
      <c r="A14" s="13" t="s">
        <v>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6" t="s">
        <v>3</v>
      </c>
      <c r="M14" s="14">
        <f>SUM(M15:N19)</f>
        <v>25231.52594</v>
      </c>
      <c r="N14" s="14"/>
      <c r="O14" s="14">
        <f>SUM(O15:P19)</f>
        <v>2792.877</v>
      </c>
      <c r="P14" s="14"/>
      <c r="Q14" s="14">
        <f>M14+O14</f>
        <v>28024.40294</v>
      </c>
      <c r="R14" s="14"/>
    </row>
    <row r="15" spans="1:18" s="1" customFormat="1" ht="24" customHeight="1">
      <c r="A15" s="15" t="s">
        <v>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4" t="s">
        <v>5</v>
      </c>
      <c r="M15" s="16">
        <f>'[1]приложение 2'!$O$12</f>
        <v>2109.24456</v>
      </c>
      <c r="N15" s="16"/>
      <c r="O15" s="16">
        <f>'[2]приложение 2'!$O$16</f>
        <v>855</v>
      </c>
      <c r="P15" s="16"/>
      <c r="Q15" s="16">
        <f aca="true" t="shared" si="0" ref="Q15:Q37">M15+O15</f>
        <v>2964.24456</v>
      </c>
      <c r="R15" s="16"/>
    </row>
    <row r="16" spans="1:18" s="1" customFormat="1" ht="24" customHeight="1">
      <c r="A16" s="15" t="s">
        <v>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4" t="s">
        <v>7</v>
      </c>
      <c r="M16" s="16">
        <v>7418.56555</v>
      </c>
      <c r="N16" s="16"/>
      <c r="O16" s="16">
        <f>'[2]приложение 2'!$O$23</f>
        <v>1145</v>
      </c>
      <c r="P16" s="16"/>
      <c r="Q16" s="16">
        <f t="shared" si="0"/>
        <v>8563.56555</v>
      </c>
      <c r="R16" s="16"/>
    </row>
    <row r="17" spans="1:18" s="1" customFormat="1" ht="16.5" customHeight="1">
      <c r="A17" s="17" t="s">
        <v>54</v>
      </c>
      <c r="B17" s="18"/>
      <c r="C17" s="18"/>
      <c r="D17" s="18"/>
      <c r="E17" s="18"/>
      <c r="F17" s="18"/>
      <c r="G17" s="18"/>
      <c r="H17" s="18"/>
      <c r="I17" s="18"/>
      <c r="J17" s="18"/>
      <c r="K17" s="19"/>
      <c r="L17" s="9" t="s">
        <v>50</v>
      </c>
      <c r="M17" s="20">
        <v>802.5</v>
      </c>
      <c r="N17" s="21"/>
      <c r="O17" s="20">
        <v>0</v>
      </c>
      <c r="P17" s="21"/>
      <c r="Q17" s="16">
        <f t="shared" si="0"/>
        <v>802.5</v>
      </c>
      <c r="R17" s="16"/>
    </row>
    <row r="18" spans="1:18" s="1" customFormat="1" ht="13.5" customHeight="1">
      <c r="A18" s="15" t="s">
        <v>10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4" t="s">
        <v>9</v>
      </c>
      <c r="M18" s="16">
        <f>'[1]приложение 2'!$O$30</f>
        <v>44.7</v>
      </c>
      <c r="N18" s="16"/>
      <c r="O18" s="16">
        <v>0</v>
      </c>
      <c r="P18" s="16"/>
      <c r="Q18" s="16">
        <f t="shared" si="0"/>
        <v>44.7</v>
      </c>
      <c r="R18" s="16"/>
    </row>
    <row r="19" spans="1:18" s="1" customFormat="1" ht="13.5" customHeight="1">
      <c r="A19" s="15" t="s">
        <v>12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4" t="s">
        <v>11</v>
      </c>
      <c r="M19" s="16">
        <v>14856.51583</v>
      </c>
      <c r="N19" s="16"/>
      <c r="O19" s="16">
        <f>'[2]приложение 2'!$O$39</f>
        <v>792.877</v>
      </c>
      <c r="P19" s="16"/>
      <c r="Q19" s="16">
        <f t="shared" si="0"/>
        <v>15649.39283</v>
      </c>
      <c r="R19" s="16"/>
    </row>
    <row r="20" spans="1:18" s="1" customFormat="1" ht="13.5" customHeight="1">
      <c r="A20" s="13" t="s">
        <v>14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6" t="s">
        <v>13</v>
      </c>
      <c r="M20" s="14">
        <f>SUM(M21)</f>
        <v>297.3</v>
      </c>
      <c r="N20" s="14"/>
      <c r="O20" s="14">
        <f>SUM(O21)</f>
        <v>0</v>
      </c>
      <c r="P20" s="14"/>
      <c r="Q20" s="14">
        <f t="shared" si="0"/>
        <v>297.3</v>
      </c>
      <c r="R20" s="14"/>
    </row>
    <row r="21" spans="1:18" s="1" customFormat="1" ht="13.5" customHeight="1">
      <c r="A21" s="15" t="s">
        <v>16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4" t="s">
        <v>15</v>
      </c>
      <c r="M21" s="16">
        <f>'[1]приложение 2'!$P$50</f>
        <v>297.3</v>
      </c>
      <c r="N21" s="16"/>
      <c r="O21" s="16">
        <v>0</v>
      </c>
      <c r="P21" s="16"/>
      <c r="Q21" s="16">
        <f t="shared" si="0"/>
        <v>297.3</v>
      </c>
      <c r="R21" s="16"/>
    </row>
    <row r="22" spans="1:18" s="1" customFormat="1" ht="13.5" customHeight="1">
      <c r="A22" s="13" t="s">
        <v>18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6" t="s">
        <v>17</v>
      </c>
      <c r="M22" s="14">
        <f>SUM(M23:N24)</f>
        <v>467.54894</v>
      </c>
      <c r="N22" s="14"/>
      <c r="O22" s="14">
        <f>SUM(O23:P24)</f>
        <v>10</v>
      </c>
      <c r="P22" s="14"/>
      <c r="Q22" s="14">
        <f t="shared" si="0"/>
        <v>477.54894</v>
      </c>
      <c r="R22" s="14"/>
    </row>
    <row r="23" spans="1:18" s="1" customFormat="1" ht="24" customHeight="1">
      <c r="A23" s="22" t="s">
        <v>47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9" t="s">
        <v>46</v>
      </c>
      <c r="M23" s="16">
        <f>'[1]приложение 2'!$O$55</f>
        <v>50</v>
      </c>
      <c r="N23" s="16"/>
      <c r="O23" s="16">
        <f>'[2]приложение 2'!$O$61</f>
        <v>10</v>
      </c>
      <c r="P23" s="16"/>
      <c r="Q23" s="16">
        <f t="shared" si="0"/>
        <v>60</v>
      </c>
      <c r="R23" s="16"/>
    </row>
    <row r="24" spans="1:18" s="1" customFormat="1" ht="13.5" customHeight="1">
      <c r="A24" s="15" t="s">
        <v>20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4" t="s">
        <v>19</v>
      </c>
      <c r="M24" s="16">
        <v>417.54894</v>
      </c>
      <c r="N24" s="16"/>
      <c r="O24" s="16">
        <v>0</v>
      </c>
      <c r="P24" s="16"/>
      <c r="Q24" s="16">
        <f t="shared" si="0"/>
        <v>417.54894</v>
      </c>
      <c r="R24" s="16"/>
    </row>
    <row r="25" spans="1:18" s="1" customFormat="1" ht="13.5" customHeight="1">
      <c r="A25" s="13" t="s">
        <v>22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6" t="s">
        <v>21</v>
      </c>
      <c r="M25" s="14">
        <f>SUM(M26:N28)</f>
        <v>4368.438</v>
      </c>
      <c r="N25" s="14"/>
      <c r="O25" s="14">
        <f>SUM(O26:P28)</f>
        <v>160</v>
      </c>
      <c r="P25" s="14"/>
      <c r="Q25" s="14">
        <f t="shared" si="0"/>
        <v>4528.438</v>
      </c>
      <c r="R25" s="14"/>
    </row>
    <row r="26" spans="1:18" s="1" customFormat="1" ht="13.5" customHeight="1">
      <c r="A26" s="22" t="s">
        <v>48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9" t="s">
        <v>49</v>
      </c>
      <c r="M26" s="16">
        <f>'[1]приложение 2'!$P$71</f>
        <v>26.4</v>
      </c>
      <c r="N26" s="16"/>
      <c r="O26" s="16">
        <v>0</v>
      </c>
      <c r="P26" s="16"/>
      <c r="Q26" s="16">
        <f t="shared" si="0"/>
        <v>26.4</v>
      </c>
      <c r="R26" s="16"/>
    </row>
    <row r="27" spans="1:18" s="1" customFormat="1" ht="13.5" customHeight="1">
      <c r="A27" s="15" t="s">
        <v>24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4" t="s">
        <v>23</v>
      </c>
      <c r="M27" s="16">
        <v>2400</v>
      </c>
      <c r="N27" s="16"/>
      <c r="O27" s="16">
        <f>'[2]приложение 2'!$O$84</f>
        <v>160</v>
      </c>
      <c r="P27" s="16"/>
      <c r="Q27" s="16">
        <f t="shared" si="0"/>
        <v>2560</v>
      </c>
      <c r="R27" s="16"/>
    </row>
    <row r="28" spans="1:18" s="1" customFormat="1" ht="13.5" customHeight="1">
      <c r="A28" s="15" t="s">
        <v>26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4" t="s">
        <v>25</v>
      </c>
      <c r="M28" s="16">
        <v>1942.038</v>
      </c>
      <c r="N28" s="16"/>
      <c r="O28" s="16">
        <v>0</v>
      </c>
      <c r="P28" s="16"/>
      <c r="Q28" s="16">
        <f t="shared" si="0"/>
        <v>1942.038</v>
      </c>
      <c r="R28" s="16"/>
    </row>
    <row r="29" spans="1:18" s="1" customFormat="1" ht="13.5" customHeight="1">
      <c r="A29" s="13" t="s">
        <v>28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6" t="s">
        <v>27</v>
      </c>
      <c r="M29" s="14">
        <f>SUM(M30:N31)</f>
        <v>5432.68936</v>
      </c>
      <c r="N29" s="14"/>
      <c r="O29" s="14">
        <f>SUM(O30:P31)</f>
        <v>-979.337</v>
      </c>
      <c r="P29" s="14"/>
      <c r="Q29" s="14">
        <f t="shared" si="0"/>
        <v>4453.352360000001</v>
      </c>
      <c r="R29" s="14"/>
    </row>
    <row r="30" spans="1:18" s="1" customFormat="1" ht="13.5" customHeight="1">
      <c r="A30" s="15" t="s">
        <v>30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4" t="s">
        <v>29</v>
      </c>
      <c r="M30" s="16">
        <v>646</v>
      </c>
      <c r="N30" s="16"/>
      <c r="O30" s="16">
        <v>0</v>
      </c>
      <c r="P30" s="16"/>
      <c r="Q30" s="16">
        <f t="shared" si="0"/>
        <v>646</v>
      </c>
      <c r="R30" s="16"/>
    </row>
    <row r="31" spans="1:18" s="1" customFormat="1" ht="13.5" customHeight="1">
      <c r="A31" s="15" t="s">
        <v>32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4" t="s">
        <v>31</v>
      </c>
      <c r="M31" s="16">
        <v>4786.68936</v>
      </c>
      <c r="N31" s="16"/>
      <c r="O31" s="16">
        <f>'[2]приложение 2'!$O$103</f>
        <v>-979.337</v>
      </c>
      <c r="P31" s="16"/>
      <c r="Q31" s="16">
        <f t="shared" si="0"/>
        <v>3807.3523600000003</v>
      </c>
      <c r="R31" s="16"/>
    </row>
    <row r="32" spans="1:18" s="1" customFormat="1" ht="13.5" customHeight="1">
      <c r="A32" s="13" t="s">
        <v>34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6" t="s">
        <v>33</v>
      </c>
      <c r="M32" s="14">
        <f>SUM(M33:N34)</f>
        <v>310</v>
      </c>
      <c r="N32" s="14"/>
      <c r="O32" s="14">
        <f>SUM(O33:P34)</f>
        <v>0</v>
      </c>
      <c r="P32" s="14"/>
      <c r="Q32" s="14">
        <f t="shared" si="0"/>
        <v>310</v>
      </c>
      <c r="R32" s="14"/>
    </row>
    <row r="33" spans="1:18" s="1" customFormat="1" ht="13.5" customHeight="1">
      <c r="A33" s="15" t="s">
        <v>36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4" t="s">
        <v>35</v>
      </c>
      <c r="M33" s="16">
        <v>160</v>
      </c>
      <c r="N33" s="16"/>
      <c r="O33" s="16">
        <f>'[2]приложение 2'!$O$114</f>
        <v>0</v>
      </c>
      <c r="P33" s="16"/>
      <c r="Q33" s="16">
        <f t="shared" si="0"/>
        <v>160</v>
      </c>
      <c r="R33" s="16"/>
    </row>
    <row r="34" spans="1:18" s="1" customFormat="1" ht="13.5" customHeight="1">
      <c r="A34" s="15" t="s">
        <v>38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4" t="s">
        <v>37</v>
      </c>
      <c r="M34" s="16">
        <v>150</v>
      </c>
      <c r="N34" s="16"/>
      <c r="O34" s="16">
        <v>0</v>
      </c>
      <c r="P34" s="16"/>
      <c r="Q34" s="16">
        <f t="shared" si="0"/>
        <v>150</v>
      </c>
      <c r="R34" s="16"/>
    </row>
    <row r="35" spans="1:18" s="1" customFormat="1" ht="24" customHeight="1">
      <c r="A35" s="13" t="s">
        <v>40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6" t="s">
        <v>39</v>
      </c>
      <c r="M35" s="14">
        <f>M36</f>
        <v>15154.67929</v>
      </c>
      <c r="N35" s="14"/>
      <c r="O35" s="14">
        <f>O36</f>
        <v>0</v>
      </c>
      <c r="P35" s="14"/>
      <c r="Q35" s="14">
        <f t="shared" si="0"/>
        <v>15154.67929</v>
      </c>
      <c r="R35" s="14"/>
    </row>
    <row r="36" spans="1:18" s="1" customFormat="1" ht="13.5" customHeight="1">
      <c r="A36" s="15" t="s">
        <v>42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4" t="s">
        <v>41</v>
      </c>
      <c r="M36" s="16">
        <v>15154.67929</v>
      </c>
      <c r="N36" s="16"/>
      <c r="O36" s="16">
        <v>0</v>
      </c>
      <c r="P36" s="16"/>
      <c r="Q36" s="16">
        <f t="shared" si="0"/>
        <v>15154.67929</v>
      </c>
      <c r="R36" s="16"/>
    </row>
    <row r="37" spans="1:18" s="1" customFormat="1" ht="15" customHeight="1">
      <c r="A37" s="23" t="s">
        <v>45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5"/>
      <c r="M37" s="24">
        <f>M14+M20+M22+M25+M29+M32+M35</f>
        <v>51262.18153</v>
      </c>
      <c r="N37" s="24"/>
      <c r="O37" s="24">
        <f>O14+O20+O22+O25+O29+O32+O35</f>
        <v>1983.54</v>
      </c>
      <c r="P37" s="24"/>
      <c r="Q37" s="14">
        <f t="shared" si="0"/>
        <v>53245.72153</v>
      </c>
      <c r="R37" s="14"/>
    </row>
  </sheetData>
  <sheetProtection/>
  <mergeCells count="105">
    <mergeCell ref="Q35:R35"/>
    <mergeCell ref="Q36:R36"/>
    <mergeCell ref="Q37:R37"/>
    <mergeCell ref="Q29:R29"/>
    <mergeCell ref="Q30:R30"/>
    <mergeCell ref="Q31:R31"/>
    <mergeCell ref="Q32:R32"/>
    <mergeCell ref="Q33:R33"/>
    <mergeCell ref="Q34:R34"/>
    <mergeCell ref="Q23:R23"/>
    <mergeCell ref="Q24:R24"/>
    <mergeCell ref="Q25:R25"/>
    <mergeCell ref="Q26:R26"/>
    <mergeCell ref="Q27:R27"/>
    <mergeCell ref="Q28:R28"/>
    <mergeCell ref="Q17:R17"/>
    <mergeCell ref="Q18:R18"/>
    <mergeCell ref="Q19:R19"/>
    <mergeCell ref="Q20:R20"/>
    <mergeCell ref="Q21:R21"/>
    <mergeCell ref="Q22:R22"/>
    <mergeCell ref="O33:P33"/>
    <mergeCell ref="O34:P34"/>
    <mergeCell ref="O35:P35"/>
    <mergeCell ref="O36:P36"/>
    <mergeCell ref="O37:P37"/>
    <mergeCell ref="Q12:R12"/>
    <mergeCell ref="Q13:R13"/>
    <mergeCell ref="Q14:R14"/>
    <mergeCell ref="Q15:R15"/>
    <mergeCell ref="Q16:R16"/>
    <mergeCell ref="O27:P27"/>
    <mergeCell ref="O28:P28"/>
    <mergeCell ref="O29:P29"/>
    <mergeCell ref="O30:P30"/>
    <mergeCell ref="O31:P31"/>
    <mergeCell ref="O32:P32"/>
    <mergeCell ref="O21:P21"/>
    <mergeCell ref="O22:P22"/>
    <mergeCell ref="O23:P23"/>
    <mergeCell ref="O24:P24"/>
    <mergeCell ref="O25:P25"/>
    <mergeCell ref="O26:P26"/>
    <mergeCell ref="O15:P15"/>
    <mergeCell ref="O16:P16"/>
    <mergeCell ref="O17:P17"/>
    <mergeCell ref="O18:P18"/>
    <mergeCell ref="O19:P19"/>
    <mergeCell ref="O20:P20"/>
    <mergeCell ref="A36:K36"/>
    <mergeCell ref="M36:N36"/>
    <mergeCell ref="A37:K37"/>
    <mergeCell ref="M37:N37"/>
    <mergeCell ref="A33:K33"/>
    <mergeCell ref="M33:N33"/>
    <mergeCell ref="A34:K34"/>
    <mergeCell ref="M34:N34"/>
    <mergeCell ref="A35:K35"/>
    <mergeCell ref="M35:N35"/>
    <mergeCell ref="A29:K29"/>
    <mergeCell ref="M29:N29"/>
    <mergeCell ref="A30:K30"/>
    <mergeCell ref="M30:N30"/>
    <mergeCell ref="A31:K31"/>
    <mergeCell ref="M31:N31"/>
    <mergeCell ref="A32:K32"/>
    <mergeCell ref="M32:N32"/>
    <mergeCell ref="A25:K25"/>
    <mergeCell ref="M25:N25"/>
    <mergeCell ref="A27:K27"/>
    <mergeCell ref="M27:N27"/>
    <mergeCell ref="A28:K28"/>
    <mergeCell ref="M28:N28"/>
    <mergeCell ref="A26:K26"/>
    <mergeCell ref="M26:N26"/>
    <mergeCell ref="A22:K22"/>
    <mergeCell ref="M22:N22"/>
    <mergeCell ref="A23:K23"/>
    <mergeCell ref="M23:N23"/>
    <mergeCell ref="A24:K24"/>
    <mergeCell ref="M24:N24"/>
    <mergeCell ref="A19:K19"/>
    <mergeCell ref="M19:N19"/>
    <mergeCell ref="A20:K20"/>
    <mergeCell ref="M20:N20"/>
    <mergeCell ref="A21:K21"/>
    <mergeCell ref="M21:N21"/>
    <mergeCell ref="A15:K15"/>
    <mergeCell ref="M15:N15"/>
    <mergeCell ref="A16:K16"/>
    <mergeCell ref="M16:N16"/>
    <mergeCell ref="A18:K18"/>
    <mergeCell ref="M18:N18"/>
    <mergeCell ref="A17:K17"/>
    <mergeCell ref="M17:N17"/>
    <mergeCell ref="A10:R10"/>
    <mergeCell ref="A12:K12"/>
    <mergeCell ref="M12:N12"/>
    <mergeCell ref="A13:K13"/>
    <mergeCell ref="M13:N13"/>
    <mergeCell ref="A14:K14"/>
    <mergeCell ref="M14:N14"/>
    <mergeCell ref="O12:P12"/>
    <mergeCell ref="O13:P13"/>
    <mergeCell ref="O14:P14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2023-01-31T04:06:10Z</cp:lastPrinted>
  <dcterms:created xsi:type="dcterms:W3CDTF">2018-11-15T10:23:55Z</dcterms:created>
  <dcterms:modified xsi:type="dcterms:W3CDTF">2023-06-27T06:59:50Z</dcterms:modified>
  <cp:category/>
  <cp:version/>
  <cp:contentType/>
  <cp:contentStatus/>
</cp:coreProperties>
</file>